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413" activeTab="3"/>
  </bookViews>
  <sheets>
    <sheet name="スタート" sheetId="1" r:id="rId1"/>
    <sheet name="打ち込み" sheetId="2" r:id="rId2"/>
    <sheet name="職印を押して提出" sheetId="3" r:id="rId3"/>
    <sheet name="プログラム原稿" sheetId="4" r:id="rId4"/>
  </sheets>
  <definedNames>
    <definedName name="_xlnm.Print_Area" localSheetId="2">'職印を押して提出'!$A$1:$AD$37</definedName>
  </definedNames>
  <calcPr fullCalcOnLoad="1"/>
</workbook>
</file>

<file path=xl/sharedStrings.xml><?xml version="1.0" encoding="utf-8"?>
<sst xmlns="http://schemas.openxmlformats.org/spreadsheetml/2006/main" count="417" uniqueCount="171">
  <si>
    <t>位置</t>
  </si>
  <si>
    <t>背番号</t>
  </si>
  <si>
    <t>選手名</t>
  </si>
  <si>
    <t>学年</t>
  </si>
  <si>
    <t>郡市名</t>
  </si>
  <si>
    <t>学校名</t>
  </si>
  <si>
    <t>学校名ふりがな</t>
  </si>
  <si>
    <t>所在地</t>
  </si>
  <si>
    <t>電話</t>
  </si>
  <si>
    <t>監督名</t>
  </si>
  <si>
    <t>主将名</t>
  </si>
  <si>
    <t>外部指導者</t>
  </si>
  <si>
    <t>氏名</t>
  </si>
  <si>
    <t>性別</t>
  </si>
  <si>
    <t>年齢</t>
  </si>
  <si>
    <t>職業等</t>
  </si>
  <si>
    <t>住所</t>
  </si>
  <si>
    <t>学校データ</t>
  </si>
  <si>
    <t>選手データ</t>
  </si>
  <si>
    <t>投手</t>
  </si>
  <si>
    <t>捕手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</si>
  <si>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</si>
  <si>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</si>
  <si>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</si>
  <si>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</si>
  <si>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</si>
  <si>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</si>
  <si>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</si>
  <si>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交替員</t>
  </si>
  <si>
    <t>選手名ふりがな</t>
  </si>
  <si>
    <t>学校長名</t>
  </si>
  <si>
    <t>申し込み日</t>
  </si>
  <si>
    <t>年</t>
  </si>
  <si>
    <t>月</t>
  </si>
  <si>
    <t>日</t>
  </si>
  <si>
    <t>立</t>
  </si>
  <si>
    <t>中学校</t>
  </si>
  <si>
    <t>埼玉県</t>
  </si>
  <si>
    <t>年ぶり</t>
  </si>
  <si>
    <t>回目</t>
  </si>
  <si>
    <t>※初出場は1回目</t>
  </si>
  <si>
    <t>部員数</t>
  </si>
  <si>
    <t>1年</t>
  </si>
  <si>
    <t>2年</t>
  </si>
  <si>
    <t>3年</t>
  </si>
  <si>
    <t>勝</t>
  </si>
  <si>
    <t>負</t>
  </si>
  <si>
    <t>分</t>
  </si>
  <si>
    <t>今チーム成績</t>
  </si>
  <si>
    <t>本大会での成績</t>
  </si>
  <si>
    <t>対</t>
  </si>
  <si>
    <t>貴校</t>
  </si>
  <si>
    <t>対戦相手</t>
  </si>
  <si>
    <t>勝敗</t>
  </si>
  <si>
    <t>得点</t>
  </si>
  <si>
    <t>1回戦</t>
  </si>
  <si>
    <t>2回戦</t>
  </si>
  <si>
    <t>計</t>
  </si>
  <si>
    <t>　県大会出場チーム　　↑</t>
  </si>
  <si>
    <t>チームデータ</t>
  </si>
  <si>
    <t>ｖｓ</t>
  </si>
  <si>
    <t>Fax</t>
  </si>
  <si>
    <t>ふりがな</t>
  </si>
  <si>
    <t>ここは、各地区で情勢が違いますので打ち変えてください</t>
  </si>
  <si>
    <t>平成</t>
  </si>
  <si>
    <t>年度</t>
  </si>
  <si>
    <t>体育大会参加申込書</t>
  </si>
  <si>
    <t>ふりがな</t>
  </si>
  <si>
    <t>FAX</t>
  </si>
  <si>
    <t>交替員</t>
  </si>
  <si>
    <t>本大会の大会結果及び報道発表、ホームページへの氏名・学校名・学年・写真等の個人情報の掲載については、本人及び保護者の同意を</t>
  </si>
  <si>
    <t>得ています。同意が得られない場合はその旨を明らかにします。</t>
  </si>
  <si>
    <t>上記のとおり参加申込をいたします。</t>
  </si>
  <si>
    <t>学校長氏名</t>
  </si>
  <si>
    <t>印</t>
  </si>
  <si>
    <t>大会事務局　　様</t>
  </si>
  <si>
    <t>軟　式　野　球</t>
  </si>
  <si>
    <t>りつ</t>
  </si>
  <si>
    <t>ちゅうがっこう</t>
  </si>
  <si>
    <t>外　部　　　　　指導者</t>
  </si>
  <si>
    <t>性　別</t>
  </si>
  <si>
    <t>電　話</t>
  </si>
  <si>
    <t>投　手</t>
  </si>
  <si>
    <t>捕　手</t>
  </si>
  <si>
    <t>大会名</t>
  </si>
  <si>
    <t>体育大会</t>
  </si>
  <si>
    <t>プリントアウトして職印を押し中体連へ提出してください</t>
  </si>
  <si>
    <t>氏名・ふりがなの、苗字と名前の間にスペースを入れてください</t>
  </si>
  <si>
    <t>県大会申し込み書・大会プログラム　作成ファイル使用上の注意</t>
  </si>
  <si>
    <t>【入力上の注意】</t>
  </si>
  <si>
    <t>①色つきのセルに必要事項を入力ください。</t>
  </si>
  <si>
    <t>※このファイルは3枚のワークシートからなっています。まず、『打ち込み』のシートへ</t>
  </si>
  <si>
    <t>　必要事項の入力をお願いいたします。次に、『職印を押して提出』のシートを印刷し</t>
  </si>
  <si>
    <t>　スペースを打ってください。『職印を押して提出』画面はロックされていますので</t>
  </si>
  <si>
    <t>　打ち替えができません。</t>
  </si>
  <si>
    <t>③チームデータの欄における、大会の成績は各地区での結果を打ちかえてください。</t>
  </si>
  <si>
    <t>　サドンデスなどは、備考欄に詳細の記入をお願いいたします。</t>
  </si>
  <si>
    <t>【データの送信（提出）について】</t>
  </si>
  <si>
    <t>　各学校でファイルを保存する際は、『学校名』でお願いいたします。</t>
  </si>
  <si>
    <t>※このファイルによる、質問等は以下までお願いいたします。</t>
  </si>
  <si>
    <t>②申し込み用紙に、不必要な”０”が出てしまう場合は、『打ち込み』画面の該当セルに</t>
  </si>
  <si>
    <t>プログラム注文数</t>
  </si>
  <si>
    <t>部</t>
  </si>
  <si>
    <t>試合当日、本部席にてお渡しいたします</t>
  </si>
  <si>
    <t>りつ</t>
  </si>
  <si>
    <t>ちゅうがっこう</t>
  </si>
  <si>
    <t>↑</t>
  </si>
  <si>
    <r>
      <t>　職印を押し、プログラム抽選会時に</t>
    </r>
    <r>
      <rPr>
        <sz val="12"/>
        <color indexed="10"/>
        <rFont val="ＭＳ Ｐゴシック"/>
        <family val="3"/>
      </rPr>
      <t>印刷された申込書</t>
    </r>
    <r>
      <rPr>
        <sz val="12"/>
        <color indexed="8"/>
        <rFont val="ＭＳ Ｐゴシック"/>
        <family val="3"/>
      </rPr>
      <t>をご持参ください。</t>
    </r>
  </si>
  <si>
    <t>〃</t>
  </si>
  <si>
    <t>　また、ファイル上の不具合が生じた場合も、申し訳ありませんがご連絡ください。</t>
  </si>
  <si>
    <t>出場歴</t>
  </si>
  <si>
    <t>携帯番号</t>
  </si>
  <si>
    <t>県大会出場チーム　雨天時などの緊急連絡先（プログラムには掲載されません）</t>
  </si>
  <si>
    <t>　　　　　　　↓　新人大会の3年は空欄で構いません！</t>
  </si>
  <si>
    <t>監督名（1名のみ登録、教員）</t>
  </si>
  <si>
    <t>勝</t>
  </si>
  <si>
    <t>（貴　校）対（相手校）</t>
  </si>
  <si>
    <t>←　※練習試合も含む</t>
  </si>
  <si>
    <t>①代表者会議1週間前までに下記に送ってください。</t>
  </si>
  <si>
    <t>　正式な、選手登録は抽選会当日の受付時になります。提出頂いた原稿は抽選会日訂正いただけます。</t>
  </si>
  <si>
    <t>☆選手データ</t>
  </si>
  <si>
    <t>☆学校データ</t>
  </si>
  <si>
    <t>校長</t>
  </si>
  <si>
    <t>T  E  L</t>
  </si>
  <si>
    <t>F  A  X</t>
  </si>
  <si>
    <t>監督</t>
  </si>
  <si>
    <t>部長</t>
  </si>
  <si>
    <t>外部コーチ</t>
  </si>
  <si>
    <t>主将</t>
  </si>
  <si>
    <t>部員数</t>
  </si>
  <si>
    <t>☆予選成績</t>
  </si>
  <si>
    <t>〃</t>
  </si>
  <si>
    <t>スコア</t>
  </si>
  <si>
    <t>備考</t>
  </si>
  <si>
    <t>所在地</t>
  </si>
  <si>
    <t>☆チームデータ</t>
  </si>
  <si>
    <t>部長・コーチ名（1名のみ登録、教員）</t>
  </si>
  <si>
    <t>：</t>
  </si>
  <si>
    <t xml:space="preserve"> </t>
  </si>
  <si>
    <t>3回戦</t>
  </si>
  <si>
    <t>決勝戦</t>
  </si>
  <si>
    <t>　</t>
  </si>
  <si>
    <t>　</t>
  </si>
  <si>
    <t>　</t>
  </si>
  <si>
    <t>　</t>
  </si>
  <si>
    <t>4回戦</t>
  </si>
  <si>
    <t>準決勝戦</t>
  </si>
  <si>
    <t>代表決定戦</t>
  </si>
  <si>
    <t>希望部数を入力してください。最低でも登録部員数分はお願い致します。　↑　　　</t>
  </si>
  <si>
    <t>大会参加費</t>
  </si>
  <si>
    <t>円</t>
  </si>
  <si>
    <t>×</t>
  </si>
  <si>
    <t>人</t>
  </si>
  <si>
    <t>＝</t>
  </si>
  <si>
    <t>名</t>
  </si>
  <si>
    <t>申し込み用紙　2016年改定版</t>
  </si>
  <si>
    <t>年連続</t>
  </si>
  <si>
    <t>県大会出場歴</t>
  </si>
  <si>
    <t>備考（シード・延長・タイブレークなど）</t>
  </si>
  <si>
    <t>スコアラー</t>
  </si>
  <si>
    <t>スコアラー</t>
  </si>
  <si>
    <t>：</t>
  </si>
  <si>
    <t>任命者</t>
  </si>
  <si>
    <t>部活動指導員</t>
  </si>
  <si>
    <t>部活動
指導員</t>
  </si>
  <si>
    <t>※上記の監督・外部指導者・部活動指導員については、埼玉県中学校体育連盟が定める大会実施要項「（８）その他　ア」の項に違反していないことを確認しました。</t>
  </si>
  <si>
    <t>　②データ送付先　⇒　埼玉県中学校体育連盟　野球専門部　　阿部大地（蓮田市立黒浜西中学校）　までお願い致します。</t>
  </si>
  <si>
    <t>↑提出先が変更になっています!お間違いなく！</t>
  </si>
  <si>
    <t>　　　　　　　　　　　　　　　　　　　　　　　　埼玉県中学校体育連盟　野球専門部　総務部　　阿部大地(蓮田市立黒浜西中学校）</t>
  </si>
  <si>
    <t>連絡先(学校)：048-768-5454　携帯：080-1678-0694</t>
  </si>
  <si>
    <t>daichi_nov27@yahoo.co.jp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</si>
</sst>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2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24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Ｐゴシック"/>
      <family val="3"/>
    </font>
    <font>
      <sz val="22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20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8"/>
      <color indexed="10"/>
      <name val="ＭＳ Ｐゴシック"/>
      <family val="3"/>
    </font>
    <font>
      <sz val="22"/>
      <color indexed="16"/>
      <name val="ＭＳ Ｐゴシック"/>
      <family val="3"/>
    </font>
    <font>
      <sz val="20"/>
      <name val="HG丸ｺﾞｼｯｸM-PRO"/>
      <family val="3"/>
    </font>
    <font>
      <sz val="11"/>
      <name val="ＭＳ Ｐ明朝"/>
      <family val="1"/>
    </font>
    <font>
      <b/>
      <sz val="11"/>
      <name val="HGP創英角ﾎﾟｯﾌﾟ体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ＭＳ Ｐゴシック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dotted"/>
      <top style="medium"/>
      <bottom style="double"/>
    </border>
    <border>
      <left style="dotted"/>
      <right style="dotted"/>
      <top style="medium"/>
      <bottom style="double"/>
    </border>
    <border>
      <left style="dotted"/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 style="double"/>
      <diagonal style="thin"/>
    </border>
    <border diagonalDown="1">
      <left>
        <color indexed="63"/>
      </left>
      <right style="dotted"/>
      <top style="medium"/>
      <bottom style="double"/>
      <diagonal style="thin"/>
    </border>
    <border>
      <left style="dotted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tted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8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2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13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7" fillId="0" borderId="2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 shrinkToFit="1"/>
    </xf>
    <xf numFmtId="0" fontId="0" fillId="33" borderId="11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0" fontId="0" fillId="34" borderId="11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Alignment="1">
      <alignment horizontal="right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distributed" vertical="center"/>
    </xf>
    <xf numFmtId="0" fontId="23" fillId="0" borderId="28" xfId="0" applyFont="1" applyBorder="1" applyAlignment="1">
      <alignment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1" xfId="0" applyFont="1" applyBorder="1" applyAlignment="1">
      <alignment vertical="center" shrinkToFit="1"/>
    </xf>
    <xf numFmtId="0" fontId="23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distributed" vertical="center"/>
    </xf>
    <xf numFmtId="0" fontId="23" fillId="0" borderId="0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6" xfId="0" applyFont="1" applyBorder="1" applyAlignment="1">
      <alignment vertical="center" shrinkToFit="1"/>
    </xf>
    <xf numFmtId="0" fontId="23" fillId="0" borderId="37" xfId="0" applyFont="1" applyBorder="1" applyAlignment="1">
      <alignment horizontal="center" vertical="center"/>
    </xf>
    <xf numFmtId="49" fontId="25" fillId="0" borderId="38" xfId="0" applyNumberFormat="1" applyFont="1" applyBorder="1" applyAlignment="1">
      <alignment horizontal="center" vertical="center"/>
    </xf>
    <xf numFmtId="0" fontId="23" fillId="0" borderId="39" xfId="0" applyFont="1" applyBorder="1" applyAlignment="1">
      <alignment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vertical="center"/>
    </xf>
    <xf numFmtId="0" fontId="23" fillId="0" borderId="29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right" vertical="center"/>
    </xf>
    <xf numFmtId="0" fontId="23" fillId="0" borderId="44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 shrinkToFit="1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6" xfId="0" applyFont="1" applyBorder="1" applyAlignment="1">
      <alignment vertical="center" shrinkToFit="1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horizontal="right" vertical="center"/>
    </xf>
    <xf numFmtId="0" fontId="23" fillId="0" borderId="40" xfId="0" applyFont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0" fillId="33" borderId="11" xfId="0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 shrinkToFit="1"/>
    </xf>
    <xf numFmtId="0" fontId="0" fillId="34" borderId="11" xfId="0" applyFill="1" applyBorder="1" applyAlignment="1" applyProtection="1">
      <alignment horizontal="center" vertical="center" shrinkToFit="1"/>
      <protection locked="0"/>
    </xf>
    <xf numFmtId="0" fontId="0" fillId="34" borderId="22" xfId="0" applyFill="1" applyBorder="1" applyAlignment="1" applyProtection="1">
      <alignment horizontal="center" vertical="center" shrinkToFit="1"/>
      <protection locked="0"/>
    </xf>
    <xf numFmtId="0" fontId="7" fillId="0" borderId="0" xfId="43" applyFont="1" applyAlignment="1" applyProtection="1">
      <alignment horizontal="center" vertical="center"/>
      <protection/>
    </xf>
    <xf numFmtId="0" fontId="18" fillId="35" borderId="0" xfId="0" applyFont="1" applyFill="1" applyAlignment="1">
      <alignment horizontal="left" vertical="center" shrinkToFit="1"/>
    </xf>
    <xf numFmtId="0" fontId="1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33" borderId="22" xfId="0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>
      <alignment horizontal="center" vertical="center" shrinkToFit="1"/>
    </xf>
    <xf numFmtId="0" fontId="0" fillId="0" borderId="53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4" borderId="23" xfId="0" applyFill="1" applyBorder="1" applyAlignment="1" applyProtection="1">
      <alignment horizontal="center" vertical="center" shrinkToFit="1"/>
      <protection locked="0"/>
    </xf>
    <xf numFmtId="0" fontId="0" fillId="34" borderId="54" xfId="0" applyFill="1" applyBorder="1" applyAlignment="1" applyProtection="1">
      <alignment horizontal="center" vertical="center" shrinkToFit="1"/>
      <protection locked="0"/>
    </xf>
    <xf numFmtId="0" fontId="0" fillId="34" borderId="11" xfId="0" applyFont="1" applyFill="1" applyBorder="1" applyAlignment="1" applyProtection="1">
      <alignment horizontal="center" vertical="center" shrinkToFit="1"/>
      <protection locked="0"/>
    </xf>
    <xf numFmtId="0" fontId="0" fillId="33" borderId="11" xfId="0" applyFill="1" applyBorder="1" applyAlignment="1" applyProtection="1">
      <alignment horizontal="center" vertical="center" shrinkToFit="1"/>
      <protection locked="0"/>
    </xf>
    <xf numFmtId="0" fontId="0" fillId="33" borderId="11" xfId="0" applyFont="1" applyFill="1" applyBorder="1" applyAlignment="1" applyProtection="1">
      <alignment horizontal="center" vertical="center" shrinkToFit="1"/>
      <protection locked="0"/>
    </xf>
    <xf numFmtId="49" fontId="0" fillId="33" borderId="11" xfId="0" applyNumberFormat="1" applyFill="1" applyBorder="1" applyAlignment="1" applyProtection="1">
      <alignment horizontal="center" vertical="center" shrinkToFit="1"/>
      <protection locked="0"/>
    </xf>
    <xf numFmtId="49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center" vertical="center" shrinkToFit="1"/>
    </xf>
    <xf numFmtId="0" fontId="0" fillId="34" borderId="11" xfId="0" applyFill="1" applyBorder="1" applyAlignment="1" applyProtection="1">
      <alignment horizontal="center" vertical="center" shrinkToFit="1"/>
      <protection locked="0"/>
    </xf>
    <xf numFmtId="0" fontId="16" fillId="37" borderId="0" xfId="0" applyFont="1" applyFill="1" applyAlignment="1" applyProtection="1">
      <alignment horizontal="center" vertical="center" shrinkToFit="1"/>
      <protection locked="0"/>
    </xf>
    <xf numFmtId="0" fontId="15" fillId="38" borderId="0" xfId="0" applyFont="1" applyFill="1" applyAlignment="1">
      <alignment horizontal="right" vertical="center" shrinkToFit="1"/>
    </xf>
    <xf numFmtId="0" fontId="21" fillId="39" borderId="0" xfId="0" applyFont="1" applyFill="1" applyAlignment="1">
      <alignment horizontal="center" vertical="center" shrinkToFit="1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33" borderId="10" xfId="0" applyFont="1" applyFill="1" applyBorder="1" applyAlignment="1" applyProtection="1">
      <alignment horizontal="center" vertical="center" shrinkToFit="1"/>
      <protection locked="0"/>
    </xf>
    <xf numFmtId="0" fontId="0" fillId="33" borderId="54" xfId="0" applyFont="1" applyFill="1" applyBorder="1" applyAlignment="1" applyProtection="1">
      <alignment horizontal="center" vertical="center" shrinkToFit="1"/>
      <protection locked="0"/>
    </xf>
    <xf numFmtId="0" fontId="0" fillId="33" borderId="54" xfId="0" applyFont="1" applyFill="1" applyBorder="1" applyAlignment="1" applyProtection="1">
      <alignment horizontal="center" vertical="center" shrinkToFit="1"/>
      <protection locked="0"/>
    </xf>
    <xf numFmtId="49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1" xfId="0" applyFont="1" applyFill="1" applyBorder="1" applyAlignment="1" applyProtection="1">
      <alignment horizontal="center" vertical="center" shrinkToFit="1"/>
      <protection locked="0"/>
    </xf>
    <xf numFmtId="0" fontId="0" fillId="33" borderId="10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textRotation="255" shrinkToFit="1"/>
    </xf>
    <xf numFmtId="0" fontId="0" fillId="33" borderId="23" xfId="0" applyFill="1" applyBorder="1" applyAlignment="1" applyProtection="1">
      <alignment horizontal="left" vertical="center" shrinkToFit="1"/>
      <protection locked="0"/>
    </xf>
    <xf numFmtId="0" fontId="0" fillId="33" borderId="10" xfId="0" applyFont="1" applyFill="1" applyBorder="1" applyAlignment="1" applyProtection="1">
      <alignment horizontal="left" vertical="center" shrinkToFit="1"/>
      <protection locked="0"/>
    </xf>
    <xf numFmtId="0" fontId="0" fillId="33" borderId="54" xfId="0" applyFont="1" applyFill="1" applyBorder="1" applyAlignment="1" applyProtection="1">
      <alignment horizontal="left" vertical="center" shrinkToFit="1"/>
      <protection locked="0"/>
    </xf>
    <xf numFmtId="0" fontId="11" fillId="0" borderId="22" xfId="0" applyFont="1" applyBorder="1" applyAlignment="1">
      <alignment horizontal="center" vertical="center" textRotation="255" shrinkToFit="1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0" fillId="40" borderId="0" xfId="0" applyFill="1" applyAlignment="1">
      <alignment horizontal="center" vertical="center" shrinkToFit="1"/>
    </xf>
    <xf numFmtId="0" fontId="0" fillId="40" borderId="0" xfId="0" applyFont="1" applyFill="1" applyAlignment="1">
      <alignment horizontal="center" vertical="center" shrinkToFit="1"/>
    </xf>
    <xf numFmtId="49" fontId="0" fillId="40" borderId="55" xfId="0" applyNumberFormat="1" applyFill="1" applyBorder="1" applyAlignment="1">
      <alignment horizontal="center" vertical="center" shrinkToFit="1"/>
    </xf>
    <xf numFmtId="49" fontId="0" fillId="40" borderId="55" xfId="0" applyNumberFormat="1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textRotation="255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0" fontId="10" fillId="39" borderId="20" xfId="0" applyFont="1" applyFill="1" applyBorder="1" applyAlignment="1">
      <alignment horizontal="center" vertical="top" textRotation="255" shrinkToFit="1"/>
    </xf>
    <xf numFmtId="0" fontId="10" fillId="39" borderId="0" xfId="0" applyFont="1" applyFill="1" applyBorder="1" applyAlignment="1">
      <alignment horizontal="center" vertical="top" textRotation="255" shrinkToFit="1"/>
    </xf>
    <xf numFmtId="0" fontId="12" fillId="0" borderId="58" xfId="0" applyFont="1" applyBorder="1" applyAlignment="1">
      <alignment horizontal="center" vertical="center" textRotation="255" shrinkToFit="1"/>
    </xf>
    <xf numFmtId="0" fontId="12" fillId="0" borderId="59" xfId="0" applyFont="1" applyBorder="1" applyAlignment="1">
      <alignment horizontal="center" vertical="center" textRotation="255" shrinkToFit="1"/>
    </xf>
    <xf numFmtId="0" fontId="11" fillId="41" borderId="0" xfId="0" applyFont="1" applyFill="1" applyBorder="1" applyAlignment="1">
      <alignment horizontal="center" vertical="center" textRotation="255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5" fontId="9" fillId="0" borderId="0" xfId="0" applyNumberFormat="1" applyFont="1" applyAlignment="1">
      <alignment horizontal="center" vertical="center" shrinkToFi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4" fillId="0" borderId="8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7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41" borderId="0" xfId="0" applyFont="1" applyFill="1" applyAlignment="1">
      <alignment horizontal="center" vertical="center" textRotation="255" shrinkToFit="1"/>
    </xf>
    <xf numFmtId="0" fontId="0" fillId="0" borderId="84" xfId="0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0" fillId="0" borderId="51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51" xfId="0" applyBorder="1" applyAlignment="1">
      <alignment horizontal="right" vertical="center"/>
    </xf>
    <xf numFmtId="0" fontId="23" fillId="0" borderId="3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86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/>
    </xf>
    <xf numFmtId="0" fontId="23" fillId="0" borderId="88" xfId="0" applyFont="1" applyBorder="1" applyAlignment="1">
      <alignment horizontal="center" vertical="center"/>
    </xf>
    <xf numFmtId="0" fontId="23" fillId="0" borderId="89" xfId="0" applyFont="1" applyBorder="1" applyAlignment="1">
      <alignment horizontal="center" vertical="center"/>
    </xf>
    <xf numFmtId="0" fontId="23" fillId="0" borderId="90" xfId="0" applyFont="1" applyBorder="1" applyAlignment="1">
      <alignment horizontal="center" vertical="center"/>
    </xf>
    <xf numFmtId="0" fontId="23" fillId="0" borderId="91" xfId="0" applyFont="1" applyBorder="1" applyAlignment="1">
      <alignment horizontal="center" vertical="center"/>
    </xf>
    <xf numFmtId="0" fontId="23" fillId="0" borderId="9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28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5" fillId="0" borderId="33" xfId="0" applyFont="1" applyBorder="1" applyAlignment="1">
      <alignment horizontal="distributed" vertical="center"/>
    </xf>
    <xf numFmtId="0" fontId="57" fillId="0" borderId="0" xfId="0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8</xdr:row>
      <xdr:rowOff>123825</xdr:rowOff>
    </xdr:from>
    <xdr:to>
      <xdr:col>4</xdr:col>
      <xdr:colOff>85725</xdr:colOff>
      <xdr:row>8</xdr:row>
      <xdr:rowOff>123825</xdr:rowOff>
    </xdr:to>
    <xdr:sp>
      <xdr:nvSpPr>
        <xdr:cNvPr id="1" name="Line 2"/>
        <xdr:cNvSpPr>
          <a:spLocks/>
        </xdr:cNvSpPr>
      </xdr:nvSpPr>
      <xdr:spPr>
        <a:xfrm>
          <a:off x="2247900" y="2105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9</xdr:row>
      <xdr:rowOff>114300</xdr:rowOff>
    </xdr:from>
    <xdr:to>
      <xdr:col>4</xdr:col>
      <xdr:colOff>85725</xdr:colOff>
      <xdr:row>9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247900" y="23431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8</xdr:row>
      <xdr:rowOff>123825</xdr:rowOff>
    </xdr:from>
    <xdr:to>
      <xdr:col>6</xdr:col>
      <xdr:colOff>95250</xdr:colOff>
      <xdr:row>8</xdr:row>
      <xdr:rowOff>123825</xdr:rowOff>
    </xdr:to>
    <xdr:sp>
      <xdr:nvSpPr>
        <xdr:cNvPr id="3" name="Line 4"/>
        <xdr:cNvSpPr>
          <a:spLocks/>
        </xdr:cNvSpPr>
      </xdr:nvSpPr>
      <xdr:spPr>
        <a:xfrm>
          <a:off x="3305175" y="2105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9</xdr:row>
      <xdr:rowOff>104775</xdr:rowOff>
    </xdr:from>
    <xdr:to>
      <xdr:col>6</xdr:col>
      <xdr:colOff>95250</xdr:colOff>
      <xdr:row>9</xdr:row>
      <xdr:rowOff>104775</xdr:rowOff>
    </xdr:to>
    <xdr:sp>
      <xdr:nvSpPr>
        <xdr:cNvPr id="4" name="Line 5"/>
        <xdr:cNvSpPr>
          <a:spLocks/>
        </xdr:cNvSpPr>
      </xdr:nvSpPr>
      <xdr:spPr>
        <a:xfrm>
          <a:off x="3305175" y="23336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20</xdr:row>
      <xdr:rowOff>123825</xdr:rowOff>
    </xdr:from>
    <xdr:to>
      <xdr:col>4</xdr:col>
      <xdr:colOff>85725</xdr:colOff>
      <xdr:row>20</xdr:row>
      <xdr:rowOff>123825</xdr:rowOff>
    </xdr:to>
    <xdr:sp>
      <xdr:nvSpPr>
        <xdr:cNvPr id="5" name="Line 6"/>
        <xdr:cNvSpPr>
          <a:spLocks/>
        </xdr:cNvSpPr>
      </xdr:nvSpPr>
      <xdr:spPr>
        <a:xfrm>
          <a:off x="2247900" y="5076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85725</xdr:colOff>
      <xdr:row>21</xdr:row>
      <xdr:rowOff>0</xdr:rowOff>
    </xdr:to>
    <xdr:sp>
      <xdr:nvSpPr>
        <xdr:cNvPr id="6" name="Line 7"/>
        <xdr:cNvSpPr>
          <a:spLocks/>
        </xdr:cNvSpPr>
      </xdr:nvSpPr>
      <xdr:spPr>
        <a:xfrm>
          <a:off x="2247900" y="52006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20</xdr:row>
      <xdr:rowOff>123825</xdr:rowOff>
    </xdr:from>
    <xdr:to>
      <xdr:col>6</xdr:col>
      <xdr:colOff>95250</xdr:colOff>
      <xdr:row>20</xdr:row>
      <xdr:rowOff>123825</xdr:rowOff>
    </xdr:to>
    <xdr:sp>
      <xdr:nvSpPr>
        <xdr:cNvPr id="7" name="Line 8"/>
        <xdr:cNvSpPr>
          <a:spLocks/>
        </xdr:cNvSpPr>
      </xdr:nvSpPr>
      <xdr:spPr>
        <a:xfrm>
          <a:off x="3305175" y="5076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21</xdr:row>
      <xdr:rowOff>0</xdr:rowOff>
    </xdr:from>
    <xdr:to>
      <xdr:col>6</xdr:col>
      <xdr:colOff>95250</xdr:colOff>
      <xdr:row>21</xdr:row>
      <xdr:rowOff>0</xdr:rowOff>
    </xdr:to>
    <xdr:sp>
      <xdr:nvSpPr>
        <xdr:cNvPr id="8" name="Line 9"/>
        <xdr:cNvSpPr>
          <a:spLocks/>
        </xdr:cNvSpPr>
      </xdr:nvSpPr>
      <xdr:spPr>
        <a:xfrm>
          <a:off x="3305175" y="52006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7</xdr:row>
      <xdr:rowOff>123825</xdr:rowOff>
    </xdr:from>
    <xdr:to>
      <xdr:col>8</xdr:col>
      <xdr:colOff>47625</xdr:colOff>
      <xdr:row>7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638300" y="19335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7</xdr:row>
      <xdr:rowOff>123825</xdr:rowOff>
    </xdr:from>
    <xdr:to>
      <xdr:col>12</xdr:col>
      <xdr:colOff>47625</xdr:colOff>
      <xdr:row>7</xdr:row>
      <xdr:rowOff>123825</xdr:rowOff>
    </xdr:to>
    <xdr:sp>
      <xdr:nvSpPr>
        <xdr:cNvPr id="2" name="Line 2"/>
        <xdr:cNvSpPr>
          <a:spLocks/>
        </xdr:cNvSpPr>
      </xdr:nvSpPr>
      <xdr:spPr>
        <a:xfrm>
          <a:off x="2476500" y="19335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152400</xdr:colOff>
      <xdr:row>7</xdr:row>
      <xdr:rowOff>123825</xdr:rowOff>
    </xdr:from>
    <xdr:to>
      <xdr:col>22</xdr:col>
      <xdr:colOff>47625</xdr:colOff>
      <xdr:row>7</xdr:row>
      <xdr:rowOff>123825</xdr:rowOff>
    </xdr:to>
    <xdr:sp>
      <xdr:nvSpPr>
        <xdr:cNvPr id="3" name="Line 3"/>
        <xdr:cNvSpPr>
          <a:spLocks/>
        </xdr:cNvSpPr>
      </xdr:nvSpPr>
      <xdr:spPr>
        <a:xfrm>
          <a:off x="4591050" y="19335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12</xdr:row>
      <xdr:rowOff>123825</xdr:rowOff>
    </xdr:from>
    <xdr:to>
      <xdr:col>24</xdr:col>
      <xdr:colOff>38100</xdr:colOff>
      <xdr:row>12</xdr:row>
      <xdr:rowOff>123825</xdr:rowOff>
    </xdr:to>
    <xdr:sp>
      <xdr:nvSpPr>
        <xdr:cNvPr id="4" name="Line 5"/>
        <xdr:cNvSpPr>
          <a:spLocks/>
        </xdr:cNvSpPr>
      </xdr:nvSpPr>
      <xdr:spPr>
        <a:xfrm>
          <a:off x="5029200" y="31908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12</xdr:row>
      <xdr:rowOff>114300</xdr:rowOff>
    </xdr:from>
    <xdr:to>
      <xdr:col>27</xdr:col>
      <xdr:colOff>38100</xdr:colOff>
      <xdr:row>12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5648325" y="31813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152400</xdr:colOff>
      <xdr:row>7</xdr:row>
      <xdr:rowOff>123825</xdr:rowOff>
    </xdr:from>
    <xdr:to>
      <xdr:col>26</xdr:col>
      <xdr:colOff>47625</xdr:colOff>
      <xdr:row>7</xdr:row>
      <xdr:rowOff>123825</xdr:rowOff>
    </xdr:to>
    <xdr:sp>
      <xdr:nvSpPr>
        <xdr:cNvPr id="6" name="Line 8"/>
        <xdr:cNvSpPr>
          <a:spLocks/>
        </xdr:cNvSpPr>
      </xdr:nvSpPr>
      <xdr:spPr>
        <a:xfrm>
          <a:off x="5429250" y="19335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ichi_nov27@yahoo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C1" sqref="C1"/>
    </sheetView>
  </sheetViews>
  <sheetFormatPr defaultColWidth="9.00390625" defaultRowHeight="26.25" customHeight="1"/>
  <cols>
    <col min="1" max="1" width="126.50390625" style="28" customWidth="1"/>
    <col min="2" max="16384" width="9.00390625" style="28" customWidth="1"/>
  </cols>
  <sheetData>
    <row r="1" ht="41.25" customHeight="1" thickBot="1">
      <c r="A1" s="27" t="s">
        <v>88</v>
      </c>
    </row>
    <row r="3" ht="26.25" customHeight="1">
      <c r="A3" s="28" t="s">
        <v>91</v>
      </c>
    </row>
    <row r="4" ht="26.25" customHeight="1">
      <c r="A4" s="28" t="s">
        <v>92</v>
      </c>
    </row>
    <row r="5" ht="26.25" customHeight="1">
      <c r="A5" s="28" t="s">
        <v>107</v>
      </c>
    </row>
    <row r="7" ht="26.25" customHeight="1">
      <c r="A7" s="28" t="s">
        <v>89</v>
      </c>
    </row>
    <row r="8" ht="26.25" customHeight="1">
      <c r="A8" s="28" t="s">
        <v>90</v>
      </c>
    </row>
    <row r="9" ht="26.25" customHeight="1">
      <c r="A9" s="28" t="s">
        <v>100</v>
      </c>
    </row>
    <row r="10" ht="26.25" customHeight="1">
      <c r="A10" s="28" t="s">
        <v>93</v>
      </c>
    </row>
    <row r="11" ht="26.25" customHeight="1">
      <c r="A11" s="28" t="s">
        <v>94</v>
      </c>
    </row>
    <row r="12" ht="26.25" customHeight="1">
      <c r="A12" s="28" t="s">
        <v>95</v>
      </c>
    </row>
    <row r="13" ht="26.25" customHeight="1">
      <c r="A13" s="28" t="s">
        <v>96</v>
      </c>
    </row>
    <row r="15" ht="26.25" customHeight="1">
      <c r="A15" s="28" t="s">
        <v>97</v>
      </c>
    </row>
    <row r="16" ht="26.25" customHeight="1">
      <c r="A16" s="28" t="s">
        <v>118</v>
      </c>
    </row>
    <row r="17" ht="26.25" customHeight="1">
      <c r="A17" s="28" t="s">
        <v>119</v>
      </c>
    </row>
    <row r="18" ht="26.25" customHeight="1">
      <c r="A18" s="28" t="s">
        <v>98</v>
      </c>
    </row>
    <row r="19" ht="26.25" customHeight="1">
      <c r="A19" s="88" t="s">
        <v>170</v>
      </c>
    </row>
    <row r="20" ht="26.25" customHeight="1">
      <c r="A20" s="32"/>
    </row>
    <row r="21" ht="26.25" customHeight="1">
      <c r="A21" s="89" t="s">
        <v>166</v>
      </c>
    </row>
    <row r="22" ht="26.25" customHeight="1">
      <c r="A22" s="249" t="s">
        <v>167</v>
      </c>
    </row>
    <row r="25" ht="26.25" customHeight="1">
      <c r="A25" s="28" t="s">
        <v>99</v>
      </c>
    </row>
    <row r="26" ht="26.25" customHeight="1">
      <c r="A26" s="28" t="s">
        <v>109</v>
      </c>
    </row>
    <row r="27" ht="26.25" customHeight="1">
      <c r="A27" s="28" t="s">
        <v>168</v>
      </c>
    </row>
    <row r="28" ht="26.25" customHeight="1">
      <c r="A28" s="90" t="s">
        <v>169</v>
      </c>
    </row>
  </sheetData>
  <sheetProtection/>
  <hyperlinks>
    <hyperlink ref="A19" r:id="rId1" display="daichi_nov27@yahoo.co.jp"/>
  </hyperlinks>
  <printOptions/>
  <pageMargins left="0.787" right="0.787" top="0.984" bottom="0.984" header="0.512" footer="0.51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6"/>
  <sheetViews>
    <sheetView zoomScalePageLayoutView="0" workbookViewId="0" topLeftCell="A9">
      <selection activeCell="C20" sqref="C20:H20"/>
    </sheetView>
  </sheetViews>
  <sheetFormatPr defaultColWidth="4.25390625" defaultRowHeight="19.5" customHeight="1"/>
  <cols>
    <col min="1" max="1" width="2.875" style="18" bestFit="1" customWidth="1"/>
    <col min="2" max="2" width="14.00390625" style="18" customWidth="1"/>
    <col min="3" max="8" width="6.875" style="18" customWidth="1"/>
    <col min="9" max="9" width="10.25390625" style="18" customWidth="1"/>
    <col min="10" max="10" width="2.875" style="18" bestFit="1" customWidth="1"/>
    <col min="11" max="11" width="3.50390625" style="18" bestFit="1" customWidth="1"/>
    <col min="12" max="12" width="9.875" style="18" customWidth="1"/>
    <col min="13" max="13" width="7.125" style="18" customWidth="1"/>
    <col min="14" max="15" width="15.00390625" style="18" customWidth="1"/>
    <col min="16" max="16" width="7.125" style="18" customWidth="1"/>
    <col min="17" max="18" width="4.25390625" style="18" customWidth="1"/>
    <col min="19" max="19" width="2.875" style="18" bestFit="1" customWidth="1"/>
    <col min="20" max="20" width="8.875" style="18" customWidth="1"/>
    <col min="21" max="24" width="6.625" style="18" customWidth="1"/>
    <col min="25" max="28" width="6.75390625" style="18" customWidth="1"/>
    <col min="29" max="29" width="35.25390625" style="18" customWidth="1"/>
    <col min="30" max="30" width="6.50390625" style="18" customWidth="1"/>
    <col min="31" max="32" width="6.75390625" style="18" customWidth="1"/>
    <col min="33" max="16384" width="4.25390625" style="18" customWidth="1"/>
  </cols>
  <sheetData>
    <row r="1" spans="1:24" ht="19.5" customHeight="1">
      <c r="A1" s="114" t="s">
        <v>155</v>
      </c>
      <c r="B1" s="114"/>
      <c r="C1" s="114"/>
      <c r="D1" s="114"/>
      <c r="E1" s="114"/>
      <c r="F1" s="114"/>
      <c r="G1" s="114"/>
      <c r="H1" s="114"/>
      <c r="I1" s="148" t="s">
        <v>87</v>
      </c>
      <c r="J1" s="146" t="s">
        <v>18</v>
      </c>
      <c r="K1" s="16"/>
      <c r="L1" s="16" t="s">
        <v>0</v>
      </c>
      <c r="M1" s="16" t="s">
        <v>1</v>
      </c>
      <c r="N1" s="16" t="s">
        <v>2</v>
      </c>
      <c r="O1" s="16" t="s">
        <v>29</v>
      </c>
      <c r="P1" s="16" t="s">
        <v>3</v>
      </c>
      <c r="Q1" s="144" t="s">
        <v>58</v>
      </c>
      <c r="R1" s="145"/>
      <c r="S1" s="139" t="s">
        <v>59</v>
      </c>
      <c r="T1" s="154" t="s">
        <v>110</v>
      </c>
      <c r="U1" s="86"/>
      <c r="V1" s="17" t="s">
        <v>38</v>
      </c>
      <c r="W1" s="86"/>
      <c r="X1" s="17" t="s">
        <v>39</v>
      </c>
    </row>
    <row r="2" spans="1:26" ht="19.5" customHeight="1">
      <c r="A2" s="114"/>
      <c r="B2" s="114"/>
      <c r="C2" s="114"/>
      <c r="D2" s="114"/>
      <c r="E2" s="114"/>
      <c r="F2" s="114"/>
      <c r="G2" s="114"/>
      <c r="H2" s="114"/>
      <c r="I2" s="148"/>
      <c r="J2" s="147"/>
      <c r="K2" s="16">
        <v>1</v>
      </c>
      <c r="L2" s="16" t="s">
        <v>19</v>
      </c>
      <c r="M2" s="29">
        <v>1</v>
      </c>
      <c r="N2" s="84"/>
      <c r="O2" s="84" t="s">
        <v>142</v>
      </c>
      <c r="P2" s="29">
        <v>3</v>
      </c>
      <c r="Q2" s="144"/>
      <c r="R2" s="145"/>
      <c r="S2" s="139"/>
      <c r="T2" s="155"/>
      <c r="U2" s="31"/>
      <c r="V2" s="95" t="s">
        <v>156</v>
      </c>
      <c r="W2" s="86"/>
      <c r="X2" s="17" t="s">
        <v>39</v>
      </c>
      <c r="Y2" s="19"/>
      <c r="Z2" s="20"/>
    </row>
    <row r="3" spans="1:29" ht="19.5" customHeight="1">
      <c r="A3" s="130" t="s">
        <v>17</v>
      </c>
      <c r="B3" s="16" t="s">
        <v>65</v>
      </c>
      <c r="C3" s="84">
        <v>30</v>
      </c>
      <c r="D3" s="16" t="s">
        <v>32</v>
      </c>
      <c r="E3" s="16" t="s">
        <v>84</v>
      </c>
      <c r="F3" s="115"/>
      <c r="G3" s="118"/>
      <c r="H3" s="16" t="s">
        <v>85</v>
      </c>
      <c r="I3" s="148"/>
      <c r="J3" s="147"/>
      <c r="K3" s="16">
        <v>2</v>
      </c>
      <c r="L3" s="16" t="s">
        <v>20</v>
      </c>
      <c r="M3" s="29">
        <v>2</v>
      </c>
      <c r="N3" s="84" t="s">
        <v>142</v>
      </c>
      <c r="O3" s="84" t="s">
        <v>142</v>
      </c>
      <c r="P3" s="29">
        <v>3</v>
      </c>
      <c r="Q3" s="144"/>
      <c r="R3" s="145"/>
      <c r="S3" s="139"/>
      <c r="T3" s="156"/>
      <c r="U3" s="142" t="s">
        <v>40</v>
      </c>
      <c r="V3" s="143"/>
      <c r="W3" s="31"/>
      <c r="X3" s="17" t="s">
        <v>39</v>
      </c>
      <c r="Y3" s="149" t="s">
        <v>113</v>
      </c>
      <c r="Z3" s="150"/>
      <c r="AA3" s="150"/>
      <c r="AB3" s="150"/>
      <c r="AC3" s="150"/>
    </row>
    <row r="4" spans="1:28" ht="19.5" customHeight="1">
      <c r="A4" s="131"/>
      <c r="B4" s="16" t="s">
        <v>4</v>
      </c>
      <c r="C4" s="106" t="s">
        <v>142</v>
      </c>
      <c r="D4" s="120"/>
      <c r="E4" s="120"/>
      <c r="F4" s="120"/>
      <c r="G4" s="120"/>
      <c r="H4" s="120"/>
      <c r="I4" s="148"/>
      <c r="J4" s="147"/>
      <c r="K4" s="16">
        <v>3</v>
      </c>
      <c r="L4" s="16" t="s">
        <v>21</v>
      </c>
      <c r="M4" s="29">
        <v>3</v>
      </c>
      <c r="N4" s="84" t="s">
        <v>142</v>
      </c>
      <c r="O4" s="84" t="s">
        <v>142</v>
      </c>
      <c r="P4" s="29">
        <v>3</v>
      </c>
      <c r="Q4" s="144"/>
      <c r="R4" s="145"/>
      <c r="S4" s="139"/>
      <c r="T4" s="16" t="s">
        <v>41</v>
      </c>
      <c r="U4" s="16" t="s">
        <v>42</v>
      </c>
      <c r="V4" s="86" t="s">
        <v>142</v>
      </c>
      <c r="W4" s="85" t="s">
        <v>43</v>
      </c>
      <c r="X4" s="86" t="s">
        <v>142</v>
      </c>
      <c r="Y4" s="16" t="s">
        <v>44</v>
      </c>
      <c r="Z4" s="31" t="s">
        <v>138</v>
      </c>
      <c r="AA4" s="16" t="s">
        <v>57</v>
      </c>
      <c r="AB4" s="16">
        <f>SUM(V4,X4,Z4)</f>
        <v>0</v>
      </c>
    </row>
    <row r="5" spans="1:29" ht="19.5" customHeight="1">
      <c r="A5" s="131"/>
      <c r="B5" s="16" t="s">
        <v>5</v>
      </c>
      <c r="C5" s="106" t="s">
        <v>142</v>
      </c>
      <c r="D5" s="120"/>
      <c r="E5" s="17" t="s">
        <v>35</v>
      </c>
      <c r="F5" s="106" t="s">
        <v>142</v>
      </c>
      <c r="G5" s="120"/>
      <c r="H5" s="21" t="s">
        <v>36</v>
      </c>
      <c r="I5" s="148"/>
      <c r="J5" s="147"/>
      <c r="K5" s="16">
        <v>4</v>
      </c>
      <c r="L5" s="16" t="s">
        <v>22</v>
      </c>
      <c r="M5" s="29">
        <v>4</v>
      </c>
      <c r="N5" s="84" t="s">
        <v>142</v>
      </c>
      <c r="O5" s="84" t="s">
        <v>142</v>
      </c>
      <c r="P5" s="29">
        <v>3</v>
      </c>
      <c r="Q5" s="144"/>
      <c r="R5" s="145"/>
      <c r="S5" s="139"/>
      <c r="T5" s="16" t="s">
        <v>48</v>
      </c>
      <c r="U5" s="86" t="s">
        <v>142</v>
      </c>
      <c r="V5" s="16" t="s">
        <v>45</v>
      </c>
      <c r="W5" s="86" t="s">
        <v>142</v>
      </c>
      <c r="X5" s="16" t="s">
        <v>46</v>
      </c>
      <c r="Y5" s="87" t="s">
        <v>142</v>
      </c>
      <c r="Z5" s="33" t="s">
        <v>47</v>
      </c>
      <c r="AA5" s="151" t="s">
        <v>117</v>
      </c>
      <c r="AB5" s="152"/>
      <c r="AC5" s="152"/>
    </row>
    <row r="6" spans="1:27" ht="19.5" customHeight="1">
      <c r="A6" s="131"/>
      <c r="B6" s="16" t="s">
        <v>6</v>
      </c>
      <c r="C6" s="115" t="s">
        <v>142</v>
      </c>
      <c r="D6" s="118"/>
      <c r="E6" s="17" t="s">
        <v>104</v>
      </c>
      <c r="F6" s="115" t="s">
        <v>142</v>
      </c>
      <c r="G6" s="118"/>
      <c r="H6" s="17" t="s">
        <v>105</v>
      </c>
      <c r="I6" s="148"/>
      <c r="J6" s="147"/>
      <c r="K6" s="16">
        <v>5</v>
      </c>
      <c r="L6" s="16" t="s">
        <v>23</v>
      </c>
      <c r="M6" s="29">
        <v>5</v>
      </c>
      <c r="N6" s="84" t="s">
        <v>142</v>
      </c>
      <c r="O6" s="84" t="s">
        <v>142</v>
      </c>
      <c r="P6" s="29">
        <v>3</v>
      </c>
      <c r="Q6" s="144"/>
      <c r="R6" s="145"/>
      <c r="S6" s="139"/>
      <c r="T6" s="34"/>
      <c r="U6" s="35"/>
      <c r="V6" s="35"/>
      <c r="W6" s="35"/>
      <c r="X6" s="35"/>
      <c r="Y6" s="153" t="s">
        <v>54</v>
      </c>
      <c r="Z6" s="153"/>
      <c r="AA6" s="153"/>
    </row>
    <row r="7" spans="1:29" s="24" customFormat="1" ht="19.5" customHeight="1">
      <c r="A7" s="131"/>
      <c r="B7" s="16" t="s">
        <v>7</v>
      </c>
      <c r="C7" s="21" t="s">
        <v>37</v>
      </c>
      <c r="D7" s="127" t="s">
        <v>142</v>
      </c>
      <c r="E7" s="128"/>
      <c r="F7" s="128"/>
      <c r="G7" s="128"/>
      <c r="H7" s="129"/>
      <c r="I7" s="148"/>
      <c r="J7" s="147"/>
      <c r="K7" s="16">
        <v>6</v>
      </c>
      <c r="L7" s="16" t="s">
        <v>24</v>
      </c>
      <c r="M7" s="29">
        <v>6</v>
      </c>
      <c r="N7" s="84" t="s">
        <v>142</v>
      </c>
      <c r="O7" s="84" t="s">
        <v>142</v>
      </c>
      <c r="P7" s="29">
        <v>3</v>
      </c>
      <c r="Q7" s="144"/>
      <c r="R7" s="145"/>
      <c r="S7" s="139"/>
      <c r="T7" s="22" t="s">
        <v>49</v>
      </c>
      <c r="U7" s="140" t="s">
        <v>52</v>
      </c>
      <c r="V7" s="140"/>
      <c r="W7" s="140"/>
      <c r="X7" s="140"/>
      <c r="Y7" s="140" t="s">
        <v>116</v>
      </c>
      <c r="Z7" s="140"/>
      <c r="AA7" s="140"/>
      <c r="AB7" s="23" t="s">
        <v>53</v>
      </c>
      <c r="AC7" s="95" t="s">
        <v>158</v>
      </c>
    </row>
    <row r="8" spans="1:29" ht="19.5" customHeight="1">
      <c r="A8" s="131"/>
      <c r="B8" s="16" t="s">
        <v>30</v>
      </c>
      <c r="C8" s="106" t="s">
        <v>142</v>
      </c>
      <c r="D8" s="120"/>
      <c r="E8" s="120"/>
      <c r="F8" s="120"/>
      <c r="G8" s="120"/>
      <c r="H8" s="120"/>
      <c r="I8" s="148"/>
      <c r="J8" s="147"/>
      <c r="K8" s="16">
        <v>7</v>
      </c>
      <c r="L8" s="16" t="s">
        <v>25</v>
      </c>
      <c r="M8" s="29">
        <v>7</v>
      </c>
      <c r="N8" s="84" t="s">
        <v>142</v>
      </c>
      <c r="O8" s="84" t="s">
        <v>142</v>
      </c>
      <c r="P8" s="29">
        <v>3</v>
      </c>
      <c r="Q8" s="144"/>
      <c r="R8" s="145"/>
      <c r="S8" s="139"/>
      <c r="T8" s="31" t="s">
        <v>55</v>
      </c>
      <c r="U8" s="16" t="s">
        <v>51</v>
      </c>
      <c r="V8" s="17" t="s">
        <v>60</v>
      </c>
      <c r="W8" s="105" t="s">
        <v>138</v>
      </c>
      <c r="X8" s="105"/>
      <c r="Y8" s="31" t="s">
        <v>138</v>
      </c>
      <c r="Z8" s="16" t="s">
        <v>50</v>
      </c>
      <c r="AA8" s="31" t="s">
        <v>138</v>
      </c>
      <c r="AB8" s="86" t="s">
        <v>115</v>
      </c>
      <c r="AC8" s="86" t="s">
        <v>141</v>
      </c>
    </row>
    <row r="9" spans="1:29" ht="19.5" customHeight="1">
      <c r="A9" s="131"/>
      <c r="B9" s="16" t="s">
        <v>8</v>
      </c>
      <c r="C9" s="108" t="s">
        <v>141</v>
      </c>
      <c r="D9" s="119"/>
      <c r="E9" s="108" t="s">
        <v>141</v>
      </c>
      <c r="F9" s="119"/>
      <c r="G9" s="108" t="s">
        <v>141</v>
      </c>
      <c r="H9" s="119"/>
      <c r="I9" s="148"/>
      <c r="J9" s="147"/>
      <c r="K9" s="16">
        <v>8</v>
      </c>
      <c r="L9" s="16" t="s">
        <v>26</v>
      </c>
      <c r="M9" s="29">
        <v>8</v>
      </c>
      <c r="N9" s="84" t="s">
        <v>141</v>
      </c>
      <c r="O9" s="84" t="s">
        <v>142</v>
      </c>
      <c r="P9" s="29">
        <v>3</v>
      </c>
      <c r="Q9" s="144"/>
      <c r="R9" s="145"/>
      <c r="S9" s="139"/>
      <c r="T9" s="31" t="s">
        <v>56</v>
      </c>
      <c r="U9" s="16" t="s">
        <v>51</v>
      </c>
      <c r="V9" s="17" t="s">
        <v>60</v>
      </c>
      <c r="W9" s="111" t="s">
        <v>141</v>
      </c>
      <c r="X9" s="105"/>
      <c r="Y9" s="86" t="s">
        <v>141</v>
      </c>
      <c r="Z9" s="16" t="s">
        <v>50</v>
      </c>
      <c r="AA9" s="86" t="s">
        <v>141</v>
      </c>
      <c r="AB9" s="31" t="s">
        <v>115</v>
      </c>
      <c r="AC9" s="86" t="s">
        <v>141</v>
      </c>
    </row>
    <row r="10" spans="1:29" ht="19.5" customHeight="1">
      <c r="A10" s="131"/>
      <c r="B10" s="16" t="s">
        <v>61</v>
      </c>
      <c r="C10" s="108" t="s">
        <v>143</v>
      </c>
      <c r="D10" s="119"/>
      <c r="E10" s="108" t="s">
        <v>141</v>
      </c>
      <c r="F10" s="119"/>
      <c r="G10" s="108" t="s">
        <v>142</v>
      </c>
      <c r="H10" s="119"/>
      <c r="I10" s="148"/>
      <c r="J10" s="147"/>
      <c r="K10" s="16">
        <v>9</v>
      </c>
      <c r="L10" s="16" t="s">
        <v>27</v>
      </c>
      <c r="M10" s="29">
        <v>9</v>
      </c>
      <c r="N10" s="84" t="s">
        <v>141</v>
      </c>
      <c r="O10" s="84" t="s">
        <v>142</v>
      </c>
      <c r="P10" s="29">
        <v>3</v>
      </c>
      <c r="Q10" s="144"/>
      <c r="R10" s="145"/>
      <c r="S10" s="139"/>
      <c r="T10" s="31" t="s">
        <v>139</v>
      </c>
      <c r="U10" s="16" t="s">
        <v>51</v>
      </c>
      <c r="V10" s="17" t="s">
        <v>60</v>
      </c>
      <c r="W10" s="111" t="s">
        <v>141</v>
      </c>
      <c r="X10" s="105"/>
      <c r="Y10" s="86" t="s">
        <v>141</v>
      </c>
      <c r="Z10" s="16" t="s">
        <v>50</v>
      </c>
      <c r="AA10" s="86" t="s">
        <v>141</v>
      </c>
      <c r="AB10" s="31" t="s">
        <v>115</v>
      </c>
      <c r="AC10" s="86" t="s">
        <v>142</v>
      </c>
    </row>
    <row r="11" spans="1:29" ht="19.5" customHeight="1">
      <c r="A11" s="131"/>
      <c r="B11" s="122" t="s">
        <v>114</v>
      </c>
      <c r="C11" s="123"/>
      <c r="D11" s="124"/>
      <c r="E11" s="115" t="s">
        <v>142</v>
      </c>
      <c r="F11" s="121"/>
      <c r="G11" s="121"/>
      <c r="H11" s="118"/>
      <c r="I11" s="148"/>
      <c r="J11" s="147"/>
      <c r="K11" s="16">
        <v>10</v>
      </c>
      <c r="L11" s="16" t="s">
        <v>28</v>
      </c>
      <c r="M11" s="29">
        <v>10</v>
      </c>
      <c r="N11" s="84" t="s">
        <v>141</v>
      </c>
      <c r="O11" s="84" t="s">
        <v>142</v>
      </c>
      <c r="P11" s="84"/>
      <c r="Q11" s="144"/>
      <c r="R11" s="145"/>
      <c r="S11" s="139"/>
      <c r="T11" s="31" t="s">
        <v>145</v>
      </c>
      <c r="U11" s="16" t="s">
        <v>51</v>
      </c>
      <c r="V11" s="17" t="s">
        <v>60</v>
      </c>
      <c r="W11" s="103" t="s">
        <v>144</v>
      </c>
      <c r="X11" s="104"/>
      <c r="Y11" s="86" t="s">
        <v>141</v>
      </c>
      <c r="Z11" s="16" t="s">
        <v>50</v>
      </c>
      <c r="AA11" s="86" t="s">
        <v>141</v>
      </c>
      <c r="AB11" s="31" t="s">
        <v>115</v>
      </c>
      <c r="AC11" s="86" t="s">
        <v>141</v>
      </c>
    </row>
    <row r="12" spans="1:29" ht="19.5" customHeight="1">
      <c r="A12" s="131"/>
      <c r="B12" s="122" t="s">
        <v>136</v>
      </c>
      <c r="C12" s="123"/>
      <c r="D12" s="124"/>
      <c r="E12" s="115" t="s">
        <v>142</v>
      </c>
      <c r="F12" s="121"/>
      <c r="G12" s="121"/>
      <c r="H12" s="118"/>
      <c r="I12" s="148"/>
      <c r="J12" s="147"/>
      <c r="K12" s="16">
        <v>11</v>
      </c>
      <c r="L12" s="16" t="s">
        <v>28</v>
      </c>
      <c r="M12" s="29">
        <v>11</v>
      </c>
      <c r="N12" s="84" t="s">
        <v>142</v>
      </c>
      <c r="O12" s="84" t="s">
        <v>142</v>
      </c>
      <c r="P12" s="84"/>
      <c r="Q12" s="144"/>
      <c r="R12" s="145"/>
      <c r="S12" s="139"/>
      <c r="T12" s="86" t="s">
        <v>146</v>
      </c>
      <c r="U12" s="16" t="s">
        <v>51</v>
      </c>
      <c r="V12" s="17" t="s">
        <v>60</v>
      </c>
      <c r="W12" s="111" t="s">
        <v>141</v>
      </c>
      <c r="X12" s="105"/>
      <c r="Y12" s="86" t="s">
        <v>141</v>
      </c>
      <c r="Z12" s="16" t="s">
        <v>50</v>
      </c>
      <c r="AA12" s="86" t="s">
        <v>144</v>
      </c>
      <c r="AB12" s="31" t="s">
        <v>115</v>
      </c>
      <c r="AC12" s="31"/>
    </row>
    <row r="13" spans="1:29" ht="19.5" customHeight="1">
      <c r="A13" s="131"/>
      <c r="B13" s="122" t="s">
        <v>10</v>
      </c>
      <c r="C13" s="133"/>
      <c r="D13" s="134"/>
      <c r="E13" s="115" t="s">
        <v>142</v>
      </c>
      <c r="F13" s="121"/>
      <c r="G13" s="121"/>
      <c r="H13" s="118"/>
      <c r="I13" s="148"/>
      <c r="J13" s="147"/>
      <c r="K13" s="16">
        <v>12</v>
      </c>
      <c r="L13" s="16" t="s">
        <v>28</v>
      </c>
      <c r="M13" s="29">
        <v>12</v>
      </c>
      <c r="N13" s="84" t="s">
        <v>142</v>
      </c>
      <c r="O13" s="84" t="s">
        <v>142</v>
      </c>
      <c r="P13" s="84" t="s">
        <v>142</v>
      </c>
      <c r="Q13" s="144"/>
      <c r="R13" s="145"/>
      <c r="S13" s="139"/>
      <c r="T13" s="86" t="s">
        <v>140</v>
      </c>
      <c r="U13" s="16" t="s">
        <v>51</v>
      </c>
      <c r="V13" s="17" t="s">
        <v>60</v>
      </c>
      <c r="W13" s="111" t="s">
        <v>141</v>
      </c>
      <c r="X13" s="105"/>
      <c r="Y13" s="86" t="s">
        <v>141</v>
      </c>
      <c r="Z13" s="16" t="s">
        <v>50</v>
      </c>
      <c r="AA13" s="31"/>
      <c r="AB13" s="31" t="s">
        <v>115</v>
      </c>
      <c r="AC13" s="31"/>
    </row>
    <row r="14" spans="1:29" ht="19.5" customHeight="1">
      <c r="A14" s="132"/>
      <c r="B14" s="16" t="s">
        <v>31</v>
      </c>
      <c r="C14" s="84" t="s">
        <v>142</v>
      </c>
      <c r="D14" s="17" t="s">
        <v>32</v>
      </c>
      <c r="E14" s="84" t="s">
        <v>142</v>
      </c>
      <c r="F14" s="16" t="s">
        <v>33</v>
      </c>
      <c r="G14" s="84" t="s">
        <v>142</v>
      </c>
      <c r="H14" s="16" t="s">
        <v>34</v>
      </c>
      <c r="I14" s="148"/>
      <c r="J14" s="147"/>
      <c r="K14" s="16">
        <v>13</v>
      </c>
      <c r="L14" s="16" t="s">
        <v>28</v>
      </c>
      <c r="M14" s="29">
        <v>13</v>
      </c>
      <c r="N14" s="84" t="s">
        <v>142</v>
      </c>
      <c r="O14" s="84" t="s">
        <v>142</v>
      </c>
      <c r="P14" s="84" t="s">
        <v>142</v>
      </c>
      <c r="Q14" s="144"/>
      <c r="R14" s="145"/>
      <c r="S14" s="139"/>
      <c r="T14" s="86" t="s">
        <v>147</v>
      </c>
      <c r="U14" s="16" t="s">
        <v>51</v>
      </c>
      <c r="V14" s="17" t="s">
        <v>60</v>
      </c>
      <c r="W14" s="105"/>
      <c r="X14" s="105"/>
      <c r="Y14" s="31"/>
      <c r="Z14" s="16" t="s">
        <v>50</v>
      </c>
      <c r="AA14" s="31"/>
      <c r="AB14" s="86" t="s">
        <v>115</v>
      </c>
      <c r="AC14" s="31"/>
    </row>
    <row r="15" spans="9:29" ht="19.5" customHeight="1">
      <c r="I15" s="148"/>
      <c r="J15" s="147"/>
      <c r="K15" s="16">
        <v>14</v>
      </c>
      <c r="L15" s="16" t="s">
        <v>28</v>
      </c>
      <c r="M15" s="29">
        <v>14</v>
      </c>
      <c r="N15" s="84" t="s">
        <v>142</v>
      </c>
      <c r="O15" s="84" t="s">
        <v>142</v>
      </c>
      <c r="P15" s="84" t="s">
        <v>142</v>
      </c>
      <c r="Q15" s="144"/>
      <c r="R15" s="145"/>
      <c r="S15" s="139"/>
      <c r="T15" s="86"/>
      <c r="U15" s="16" t="s">
        <v>51</v>
      </c>
      <c r="V15" s="17" t="s">
        <v>60</v>
      </c>
      <c r="W15" s="105"/>
      <c r="X15" s="105"/>
      <c r="Y15" s="31"/>
      <c r="Z15" s="16" t="s">
        <v>50</v>
      </c>
      <c r="AA15" s="31"/>
      <c r="AB15" s="31"/>
      <c r="AC15" s="31"/>
    </row>
    <row r="16" spans="1:29" ht="19.5" customHeight="1">
      <c r="A16" s="126" t="s">
        <v>11</v>
      </c>
      <c r="B16" s="25" t="s">
        <v>12</v>
      </c>
      <c r="C16" s="106" t="s">
        <v>142</v>
      </c>
      <c r="D16" s="107"/>
      <c r="E16" s="107"/>
      <c r="F16" s="107"/>
      <c r="G16" s="107"/>
      <c r="H16" s="107"/>
      <c r="I16" s="148"/>
      <c r="J16" s="147"/>
      <c r="K16" s="16">
        <v>15</v>
      </c>
      <c r="L16" s="16" t="s">
        <v>28</v>
      </c>
      <c r="M16" s="29">
        <v>15</v>
      </c>
      <c r="N16" s="84" t="s">
        <v>142</v>
      </c>
      <c r="O16" s="84" t="s">
        <v>142</v>
      </c>
      <c r="P16" s="84" t="s">
        <v>142</v>
      </c>
      <c r="Q16" s="144"/>
      <c r="R16" s="145"/>
      <c r="S16" s="139"/>
      <c r="T16" s="31"/>
      <c r="U16" s="16" t="s">
        <v>51</v>
      </c>
      <c r="V16" s="17" t="s">
        <v>60</v>
      </c>
      <c r="W16" s="105"/>
      <c r="X16" s="105"/>
      <c r="Y16" s="31"/>
      <c r="Z16" s="16" t="s">
        <v>50</v>
      </c>
      <c r="AA16" s="31"/>
      <c r="AB16" s="31"/>
      <c r="AC16" s="31"/>
    </row>
    <row r="17" spans="1:20" ht="19.5" customHeight="1">
      <c r="A17" s="126"/>
      <c r="B17" s="25" t="s">
        <v>62</v>
      </c>
      <c r="C17" s="106" t="s">
        <v>142</v>
      </c>
      <c r="D17" s="107"/>
      <c r="E17" s="107"/>
      <c r="F17" s="107"/>
      <c r="G17" s="107"/>
      <c r="H17" s="107"/>
      <c r="I17" s="148"/>
      <c r="J17" s="147"/>
      <c r="K17" s="16">
        <v>16</v>
      </c>
      <c r="L17" s="16" t="s">
        <v>28</v>
      </c>
      <c r="M17" s="29">
        <v>16</v>
      </c>
      <c r="N17" s="84" t="s">
        <v>142</v>
      </c>
      <c r="O17" s="84" t="s">
        <v>142</v>
      </c>
      <c r="P17" s="84" t="s">
        <v>142</v>
      </c>
      <c r="Q17" s="144"/>
      <c r="R17" s="145"/>
      <c r="T17" s="18" t="s">
        <v>106</v>
      </c>
    </row>
    <row r="18" spans="1:26" ht="19.5" customHeight="1">
      <c r="A18" s="126"/>
      <c r="B18" s="25" t="s">
        <v>13</v>
      </c>
      <c r="C18" s="106" t="s">
        <v>141</v>
      </c>
      <c r="D18" s="107"/>
      <c r="E18" s="30" t="s">
        <v>14</v>
      </c>
      <c r="F18" s="115" t="s">
        <v>141</v>
      </c>
      <c r="G18" s="116"/>
      <c r="H18" s="117"/>
      <c r="I18" s="148"/>
      <c r="J18" s="147"/>
      <c r="K18" s="16">
        <v>17</v>
      </c>
      <c r="L18" s="16" t="s">
        <v>28</v>
      </c>
      <c r="M18" s="29">
        <v>17</v>
      </c>
      <c r="N18" s="84" t="s">
        <v>142</v>
      </c>
      <c r="O18" s="84" t="s">
        <v>142</v>
      </c>
      <c r="P18" s="84" t="s">
        <v>142</v>
      </c>
      <c r="Q18" s="144"/>
      <c r="R18" s="145"/>
      <c r="T18" s="110" t="s">
        <v>63</v>
      </c>
      <c r="U18" s="110"/>
      <c r="V18" s="110"/>
      <c r="W18" s="110"/>
      <c r="X18" s="110"/>
      <c r="Y18" s="110"/>
      <c r="Z18" s="110"/>
    </row>
    <row r="19" spans="1:29" ht="19.5" customHeight="1">
      <c r="A19" s="126"/>
      <c r="B19" s="25" t="s">
        <v>15</v>
      </c>
      <c r="C19" s="106" t="s">
        <v>142</v>
      </c>
      <c r="D19" s="107"/>
      <c r="E19" s="107"/>
      <c r="F19" s="107"/>
      <c r="G19" s="107"/>
      <c r="H19" s="107"/>
      <c r="I19" s="148"/>
      <c r="J19" s="147"/>
      <c r="K19" s="16">
        <v>18</v>
      </c>
      <c r="L19" s="16" t="s">
        <v>28</v>
      </c>
      <c r="M19" s="29">
        <v>18</v>
      </c>
      <c r="N19" s="84" t="s">
        <v>142</v>
      </c>
      <c r="O19" s="84" t="s">
        <v>142</v>
      </c>
      <c r="P19" s="84" t="s">
        <v>142</v>
      </c>
      <c r="Q19" s="144"/>
      <c r="R19" s="145"/>
      <c r="AC19" s="18" t="s">
        <v>103</v>
      </c>
    </row>
    <row r="20" spans="1:29" ht="19.5" customHeight="1">
      <c r="A20" s="126"/>
      <c r="B20" s="25" t="s">
        <v>16</v>
      </c>
      <c r="C20" s="106" t="s">
        <v>142</v>
      </c>
      <c r="D20" s="107"/>
      <c r="E20" s="107"/>
      <c r="F20" s="107"/>
      <c r="G20" s="107"/>
      <c r="H20" s="107"/>
      <c r="I20" s="148"/>
      <c r="J20" s="147"/>
      <c r="K20" s="16">
        <v>19</v>
      </c>
      <c r="L20" s="16" t="s">
        <v>28</v>
      </c>
      <c r="M20" s="29">
        <v>19</v>
      </c>
      <c r="N20" s="84" t="s">
        <v>142</v>
      </c>
      <c r="O20" s="84" t="s">
        <v>142</v>
      </c>
      <c r="P20" s="84" t="s">
        <v>142</v>
      </c>
      <c r="Q20" s="144"/>
      <c r="R20" s="145"/>
      <c r="U20" s="113" t="s">
        <v>101</v>
      </c>
      <c r="V20" s="113"/>
      <c r="W20" s="113"/>
      <c r="X20" s="113"/>
      <c r="Y20" s="113"/>
      <c r="Z20" s="112">
        <v>20</v>
      </c>
      <c r="AA20" s="112"/>
      <c r="AB20" s="26"/>
      <c r="AC20" s="157"/>
    </row>
    <row r="21" spans="1:29" ht="19.5" customHeight="1">
      <c r="A21" s="126"/>
      <c r="B21" s="25" t="s">
        <v>8</v>
      </c>
      <c r="C21" s="108" t="s">
        <v>141</v>
      </c>
      <c r="D21" s="109"/>
      <c r="E21" s="108" t="s">
        <v>141</v>
      </c>
      <c r="F21" s="109"/>
      <c r="G21" s="108" t="s">
        <v>141</v>
      </c>
      <c r="H21" s="109"/>
      <c r="I21" s="148"/>
      <c r="J21" s="147"/>
      <c r="K21" s="16">
        <v>20</v>
      </c>
      <c r="L21" s="16" t="s">
        <v>28</v>
      </c>
      <c r="M21" s="29">
        <v>20</v>
      </c>
      <c r="N21" s="84" t="s">
        <v>142</v>
      </c>
      <c r="O21" s="84" t="s">
        <v>142</v>
      </c>
      <c r="P21" s="94" t="s">
        <v>142</v>
      </c>
      <c r="Q21" s="144"/>
      <c r="R21" s="145"/>
      <c r="U21" s="113"/>
      <c r="V21" s="113"/>
      <c r="W21" s="113"/>
      <c r="X21" s="113"/>
      <c r="Y21" s="113"/>
      <c r="Z21" s="112"/>
      <c r="AA21" s="112"/>
      <c r="AB21" s="26" t="s">
        <v>102</v>
      </c>
      <c r="AC21" s="157"/>
    </row>
    <row r="22" spans="1:27" ht="20.25" customHeight="1">
      <c r="A22" s="125" t="s">
        <v>112</v>
      </c>
      <c r="B22" s="125"/>
      <c r="C22" s="125"/>
      <c r="D22" s="125"/>
      <c r="E22" s="125"/>
      <c r="F22" s="125"/>
      <c r="G22" s="125"/>
      <c r="I22" s="148"/>
      <c r="J22" s="147"/>
      <c r="K22" s="16"/>
      <c r="L22" s="85" t="s">
        <v>159</v>
      </c>
      <c r="M22" s="29"/>
      <c r="N22" s="84" t="s">
        <v>141</v>
      </c>
      <c r="O22" s="84" t="s">
        <v>141</v>
      </c>
      <c r="P22" s="94" t="s">
        <v>141</v>
      </c>
      <c r="Q22" s="144"/>
      <c r="R22" s="145"/>
      <c r="T22" s="141" t="s">
        <v>148</v>
      </c>
      <c r="U22" s="141"/>
      <c r="V22" s="141"/>
      <c r="W22" s="141"/>
      <c r="X22" s="141"/>
      <c r="Y22" s="141"/>
      <c r="Z22" s="141"/>
      <c r="AA22" s="141"/>
    </row>
    <row r="23" spans="1:17" ht="19.5" customHeight="1">
      <c r="A23" s="99" t="s">
        <v>163</v>
      </c>
      <c r="B23" s="98" t="s">
        <v>12</v>
      </c>
      <c r="C23" s="101"/>
      <c r="D23" s="101"/>
      <c r="E23" s="101"/>
      <c r="F23" s="101"/>
      <c r="G23" s="101"/>
      <c r="H23" s="18" t="s">
        <v>12</v>
      </c>
      <c r="I23" s="135" t="s">
        <v>142</v>
      </c>
      <c r="J23" s="136"/>
      <c r="K23" s="136"/>
      <c r="L23" s="136"/>
      <c r="M23" s="18" t="s">
        <v>111</v>
      </c>
      <c r="N23" s="137" t="s">
        <v>142</v>
      </c>
      <c r="O23" s="138"/>
      <c r="P23" s="16">
        <f>COUNT(P2:P21)</f>
        <v>9</v>
      </c>
      <c r="Q23" s="91" t="s">
        <v>154</v>
      </c>
    </row>
    <row r="24" spans="1:7" ht="19.5" customHeight="1">
      <c r="A24" s="100"/>
      <c r="B24" s="98" t="s">
        <v>62</v>
      </c>
      <c r="C24" s="101"/>
      <c r="D24" s="101"/>
      <c r="E24" s="101"/>
      <c r="F24" s="101"/>
      <c r="G24" s="101"/>
    </row>
    <row r="25" spans="1:7" ht="19.5" customHeight="1">
      <c r="A25" s="100"/>
      <c r="B25" s="98" t="s">
        <v>13</v>
      </c>
      <c r="C25" s="101"/>
      <c r="D25" s="101"/>
      <c r="E25" s="98" t="s">
        <v>14</v>
      </c>
      <c r="F25" s="101"/>
      <c r="G25" s="101"/>
    </row>
    <row r="26" spans="1:7" ht="19.5" customHeight="1">
      <c r="A26" s="100"/>
      <c r="B26" s="98" t="s">
        <v>162</v>
      </c>
      <c r="C26" s="102"/>
      <c r="D26" s="101"/>
      <c r="E26" s="101"/>
      <c r="F26" s="101"/>
      <c r="G26" s="101"/>
    </row>
  </sheetData>
  <sheetProtection/>
  <mergeCells count="66">
    <mergeCell ref="Q1:R22"/>
    <mergeCell ref="J1:J22"/>
    <mergeCell ref="I1:I22"/>
    <mergeCell ref="Y3:AC3"/>
    <mergeCell ref="AA5:AC5"/>
    <mergeCell ref="Y6:AA6"/>
    <mergeCell ref="T1:T3"/>
    <mergeCell ref="AC20:AC21"/>
    <mergeCell ref="Y7:AA7"/>
    <mergeCell ref="W10:X10"/>
    <mergeCell ref="I23:L23"/>
    <mergeCell ref="N23:O23"/>
    <mergeCell ref="S1:S16"/>
    <mergeCell ref="W12:X12"/>
    <mergeCell ref="W15:X15"/>
    <mergeCell ref="U7:X7"/>
    <mergeCell ref="T22:AA22"/>
    <mergeCell ref="U3:V3"/>
    <mergeCell ref="W8:X8"/>
    <mergeCell ref="W9:X9"/>
    <mergeCell ref="A22:G22"/>
    <mergeCell ref="A16:A21"/>
    <mergeCell ref="C17:H17"/>
    <mergeCell ref="D7:H7"/>
    <mergeCell ref="E9:F9"/>
    <mergeCell ref="G9:H9"/>
    <mergeCell ref="C9:D9"/>
    <mergeCell ref="E11:H11"/>
    <mergeCell ref="A3:A14"/>
    <mergeCell ref="B13:D13"/>
    <mergeCell ref="F3:G3"/>
    <mergeCell ref="E21:F21"/>
    <mergeCell ref="E13:H13"/>
    <mergeCell ref="C4:H4"/>
    <mergeCell ref="C8:H8"/>
    <mergeCell ref="C16:H16"/>
    <mergeCell ref="C10:D10"/>
    <mergeCell ref="G21:H21"/>
    <mergeCell ref="B11:D11"/>
    <mergeCell ref="B12:D12"/>
    <mergeCell ref="A1:H2"/>
    <mergeCell ref="F18:H18"/>
    <mergeCell ref="C6:D6"/>
    <mergeCell ref="F6:G6"/>
    <mergeCell ref="E10:F10"/>
    <mergeCell ref="G10:H10"/>
    <mergeCell ref="C5:D5"/>
    <mergeCell ref="F5:G5"/>
    <mergeCell ref="C18:D18"/>
    <mergeCell ref="E12:H12"/>
    <mergeCell ref="W11:X11"/>
    <mergeCell ref="W16:X16"/>
    <mergeCell ref="C19:H19"/>
    <mergeCell ref="C20:H20"/>
    <mergeCell ref="C21:D21"/>
    <mergeCell ref="T18:Z18"/>
    <mergeCell ref="W13:X13"/>
    <mergeCell ref="W14:X14"/>
    <mergeCell ref="Z20:AA21"/>
    <mergeCell ref="U20:Y21"/>
    <mergeCell ref="A23:A26"/>
    <mergeCell ref="C23:G23"/>
    <mergeCell ref="C24:G24"/>
    <mergeCell ref="C25:D25"/>
    <mergeCell ref="F25:G25"/>
    <mergeCell ref="C26:G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37"/>
  <sheetViews>
    <sheetView zoomScalePageLayoutView="0" workbookViewId="0" topLeftCell="A8">
      <selection activeCell="A8" sqref="A8:D8"/>
    </sheetView>
  </sheetViews>
  <sheetFormatPr defaultColWidth="2.75390625" defaultRowHeight="18.75" customHeight="1"/>
  <cols>
    <col min="1" max="1" width="3.00390625" style="0" customWidth="1"/>
    <col min="2" max="15" width="2.75390625" style="0" customWidth="1"/>
    <col min="16" max="16" width="3.00390625" style="0" customWidth="1"/>
  </cols>
  <sheetData>
    <row r="1" spans="1:88" s="1" customFormat="1" ht="24" thickBot="1">
      <c r="A1" s="185" t="s">
        <v>64</v>
      </c>
      <c r="B1" s="185"/>
      <c r="C1" s="185"/>
      <c r="D1" s="185">
        <f>'打ち込み'!C3</f>
        <v>30</v>
      </c>
      <c r="E1" s="185"/>
      <c r="F1" s="185"/>
      <c r="G1" s="185" t="s">
        <v>65</v>
      </c>
      <c r="H1" s="185"/>
      <c r="I1" s="185"/>
      <c r="J1" s="2"/>
      <c r="K1" s="186">
        <f>'打ち込み'!F3</f>
        <v>0</v>
      </c>
      <c r="L1" s="186"/>
      <c r="M1" s="186"/>
      <c r="N1" s="186"/>
      <c r="O1" s="186"/>
      <c r="P1" s="186"/>
      <c r="Q1" s="186"/>
      <c r="R1" s="186"/>
      <c r="S1" s="185" t="s">
        <v>66</v>
      </c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2"/>
      <c r="AF1" s="220" t="s">
        <v>86</v>
      </c>
      <c r="AG1" s="220"/>
      <c r="AH1" s="220"/>
      <c r="AI1" s="220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</row>
    <row r="2" spans="32:35" ht="18.75" customHeight="1" thickBot="1" thickTop="1">
      <c r="AF2" s="220"/>
      <c r="AG2" s="220"/>
      <c r="AH2" s="220"/>
      <c r="AI2" s="220"/>
    </row>
    <row r="3" spans="1:35" ht="18.75" customHeight="1" thickBot="1">
      <c r="A3" s="181" t="s">
        <v>76</v>
      </c>
      <c r="B3" s="171"/>
      <c r="C3" s="171"/>
      <c r="D3" s="171"/>
      <c r="E3" s="171"/>
      <c r="F3" s="171"/>
      <c r="G3" s="172"/>
      <c r="V3" s="181" t="s">
        <v>4</v>
      </c>
      <c r="W3" s="171"/>
      <c r="X3" s="171"/>
      <c r="Y3" s="171" t="str">
        <f>'打ち込み'!C4</f>
        <v>　</v>
      </c>
      <c r="Z3" s="171"/>
      <c r="AA3" s="171"/>
      <c r="AB3" s="171"/>
      <c r="AC3" s="171"/>
      <c r="AD3" s="172"/>
      <c r="AF3" s="220"/>
      <c r="AG3" s="220"/>
      <c r="AH3" s="220"/>
      <c r="AI3" s="220"/>
    </row>
    <row r="4" spans="32:35" ht="18.75" customHeight="1" thickBot="1">
      <c r="AF4" s="220"/>
      <c r="AG4" s="220"/>
      <c r="AH4" s="220"/>
      <c r="AI4" s="220"/>
    </row>
    <row r="5" spans="1:35" ht="18.75" customHeight="1">
      <c r="A5" s="187" t="s">
        <v>67</v>
      </c>
      <c r="B5" s="188"/>
      <c r="C5" s="188"/>
      <c r="D5" s="189"/>
      <c r="E5" s="178" t="str">
        <f>'打ち込み'!C6</f>
        <v>　</v>
      </c>
      <c r="F5" s="178"/>
      <c r="G5" s="178"/>
      <c r="H5" s="178"/>
      <c r="I5" s="178"/>
      <c r="J5" s="178"/>
      <c r="K5" s="178" t="s">
        <v>77</v>
      </c>
      <c r="L5" s="178"/>
      <c r="M5" s="178"/>
      <c r="N5" s="178" t="str">
        <f>'打ち込み'!F6</f>
        <v>　</v>
      </c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 t="s">
        <v>78</v>
      </c>
      <c r="AA5" s="178"/>
      <c r="AB5" s="178"/>
      <c r="AC5" s="178"/>
      <c r="AD5" s="179"/>
      <c r="AF5" s="220"/>
      <c r="AG5" s="220"/>
      <c r="AH5" s="220"/>
      <c r="AI5" s="220"/>
    </row>
    <row r="6" spans="1:35" ht="24.75" customHeight="1">
      <c r="A6" s="182" t="s">
        <v>5</v>
      </c>
      <c r="B6" s="183"/>
      <c r="C6" s="183"/>
      <c r="D6" s="184"/>
      <c r="E6" s="174" t="str">
        <f>'打ち込み'!C5</f>
        <v>　</v>
      </c>
      <c r="F6" s="173"/>
      <c r="G6" s="173"/>
      <c r="H6" s="173"/>
      <c r="I6" s="173"/>
      <c r="J6" s="173"/>
      <c r="K6" s="173" t="s">
        <v>35</v>
      </c>
      <c r="L6" s="173"/>
      <c r="M6" s="173"/>
      <c r="N6" s="180" t="str">
        <f>'打ち込み'!F5</f>
        <v>　</v>
      </c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95" t="s">
        <v>36</v>
      </c>
      <c r="AA6" s="195"/>
      <c r="AB6" s="195"/>
      <c r="AC6" s="195"/>
      <c r="AD6" s="196"/>
      <c r="AF6" s="220"/>
      <c r="AG6" s="220"/>
      <c r="AH6" s="220"/>
      <c r="AI6" s="220"/>
    </row>
    <row r="7" spans="1:35" ht="18.75" customHeight="1">
      <c r="A7" s="169" t="s">
        <v>7</v>
      </c>
      <c r="B7" s="170"/>
      <c r="C7" s="170"/>
      <c r="D7" s="170"/>
      <c r="E7" s="175" t="str">
        <f>'打ち込み'!D7</f>
        <v>　</v>
      </c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7"/>
      <c r="AF7" s="220"/>
      <c r="AG7" s="220"/>
      <c r="AH7" s="220"/>
      <c r="AI7" s="220"/>
    </row>
    <row r="8" spans="1:35" ht="18.75" customHeight="1">
      <c r="A8" s="169" t="s">
        <v>8</v>
      </c>
      <c r="B8" s="170"/>
      <c r="C8" s="170"/>
      <c r="D8" s="170"/>
      <c r="E8" s="191" t="str">
        <f>'打ち込み'!C9</f>
        <v>　</v>
      </c>
      <c r="F8" s="192"/>
      <c r="G8" s="192"/>
      <c r="H8" s="192"/>
      <c r="I8" s="191" t="str">
        <f>'打ち込み'!E9</f>
        <v>　</v>
      </c>
      <c r="J8" s="192"/>
      <c r="K8" s="192"/>
      <c r="L8" s="192"/>
      <c r="M8" s="191" t="str">
        <f>'打ち込み'!G9</f>
        <v>　</v>
      </c>
      <c r="N8" s="192"/>
      <c r="O8" s="192"/>
      <c r="P8" s="170" t="s">
        <v>68</v>
      </c>
      <c r="Q8" s="170"/>
      <c r="R8" s="170"/>
      <c r="S8" s="197" t="str">
        <f>'打ち込み'!C10</f>
        <v>　</v>
      </c>
      <c r="T8" s="198"/>
      <c r="U8" s="198"/>
      <c r="V8" s="198"/>
      <c r="W8" s="199" t="str">
        <f>'打ち込み'!E10</f>
        <v>　</v>
      </c>
      <c r="X8" s="198"/>
      <c r="Y8" s="198"/>
      <c r="Z8" s="198"/>
      <c r="AA8" s="199" t="str">
        <f>'打ち込み'!G10</f>
        <v>　</v>
      </c>
      <c r="AB8" s="198"/>
      <c r="AC8" s="198"/>
      <c r="AD8" s="201"/>
      <c r="AF8" s="220"/>
      <c r="AG8" s="220"/>
      <c r="AH8" s="220"/>
      <c r="AI8" s="220"/>
    </row>
    <row r="9" spans="1:35" ht="24.75" customHeight="1" thickBot="1">
      <c r="A9" s="202" t="s">
        <v>9</v>
      </c>
      <c r="B9" s="161"/>
      <c r="C9" s="161"/>
      <c r="D9" s="161"/>
      <c r="E9" s="161" t="str">
        <f>'打ち込み'!E11</f>
        <v>　</v>
      </c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 t="s">
        <v>10</v>
      </c>
      <c r="Q9" s="161"/>
      <c r="R9" s="161"/>
      <c r="S9" s="161" t="str">
        <f>'打ち込み'!E13</f>
        <v>　</v>
      </c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2"/>
      <c r="AF9" s="220"/>
      <c r="AG9" s="220"/>
      <c r="AH9" s="220"/>
      <c r="AI9" s="220"/>
    </row>
    <row r="10" spans="32:35" ht="11.25" customHeight="1" thickBot="1">
      <c r="AF10" s="220"/>
      <c r="AG10" s="220"/>
      <c r="AH10" s="220"/>
      <c r="AI10" s="220"/>
    </row>
    <row r="11" spans="1:35" ht="18.75" customHeight="1">
      <c r="A11" s="163" t="s">
        <v>79</v>
      </c>
      <c r="B11" s="164"/>
      <c r="C11" s="164"/>
      <c r="D11" s="164"/>
      <c r="E11" s="167" t="s">
        <v>67</v>
      </c>
      <c r="F11" s="167"/>
      <c r="G11" s="167"/>
      <c r="H11" s="168" t="str">
        <f>IF('打ち込み'!C17="","",'打ち込み'!C17)</f>
        <v>　</v>
      </c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58" t="s">
        <v>80</v>
      </c>
      <c r="T11" s="158"/>
      <c r="U11" s="158"/>
      <c r="V11" s="158" t="str">
        <f>IF('打ち込み'!C18="","",'打ち込み'!C18)</f>
        <v>　</v>
      </c>
      <c r="W11" s="158"/>
      <c r="X11" s="158"/>
      <c r="Y11" s="158" t="s">
        <v>14</v>
      </c>
      <c r="Z11" s="158"/>
      <c r="AA11" s="158" t="str">
        <f>IF('打ち込み'!F18="","",'打ち込み'!F18)</f>
        <v>　</v>
      </c>
      <c r="AB11" s="158"/>
      <c r="AC11" s="158"/>
      <c r="AD11" s="159"/>
      <c r="AF11" s="220"/>
      <c r="AG11" s="220"/>
      <c r="AH11" s="220"/>
      <c r="AI11" s="220"/>
    </row>
    <row r="12" spans="1:35" ht="25.5" customHeight="1">
      <c r="A12" s="193"/>
      <c r="B12" s="194"/>
      <c r="C12" s="194"/>
      <c r="D12" s="194"/>
      <c r="E12" s="203" t="s">
        <v>12</v>
      </c>
      <c r="F12" s="203"/>
      <c r="G12" s="203"/>
      <c r="H12" s="203" t="str">
        <f>IF('打ち込み'!C16="","",'打ち込み'!C16)</f>
        <v>　</v>
      </c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170" t="s">
        <v>15</v>
      </c>
      <c r="T12" s="170"/>
      <c r="U12" s="170"/>
      <c r="V12" s="170" t="str">
        <f>'打ち込み'!C19</f>
        <v>　</v>
      </c>
      <c r="W12" s="170"/>
      <c r="X12" s="170"/>
      <c r="Y12" s="170"/>
      <c r="Z12" s="170"/>
      <c r="AA12" s="170"/>
      <c r="AB12" s="170"/>
      <c r="AC12" s="170"/>
      <c r="AD12" s="221"/>
      <c r="AF12" s="220"/>
      <c r="AG12" s="220"/>
      <c r="AH12" s="220"/>
      <c r="AI12" s="220"/>
    </row>
    <row r="13" spans="1:35" ht="18.75" customHeight="1" thickBot="1">
      <c r="A13" s="165"/>
      <c r="B13" s="166"/>
      <c r="C13" s="166"/>
      <c r="D13" s="166"/>
      <c r="E13" s="161" t="s">
        <v>16</v>
      </c>
      <c r="F13" s="161"/>
      <c r="G13" s="161"/>
      <c r="H13" s="204" t="str">
        <f>IF('打ち込み'!C20="","",'打ち込み'!C20)</f>
        <v>　</v>
      </c>
      <c r="I13" s="205"/>
      <c r="J13" s="205"/>
      <c r="K13" s="205"/>
      <c r="L13" s="205"/>
      <c r="M13" s="205"/>
      <c r="N13" s="205"/>
      <c r="O13" s="205"/>
      <c r="P13" s="205"/>
      <c r="Q13" s="205"/>
      <c r="R13" s="206"/>
      <c r="S13" s="161" t="s">
        <v>81</v>
      </c>
      <c r="T13" s="161"/>
      <c r="U13" s="161"/>
      <c r="V13" s="211" t="str">
        <f>'打ち込み'!C21</f>
        <v>　</v>
      </c>
      <c r="W13" s="212"/>
      <c r="X13" s="212"/>
      <c r="Y13" s="213" t="str">
        <f>'打ち込み'!E21</f>
        <v>　</v>
      </c>
      <c r="Z13" s="212"/>
      <c r="AA13" s="212"/>
      <c r="AB13" s="213" t="str">
        <f>'打ち込み'!G21</f>
        <v>　</v>
      </c>
      <c r="AC13" s="212"/>
      <c r="AD13" s="214"/>
      <c r="AF13" s="220"/>
      <c r="AG13" s="220"/>
      <c r="AH13" s="220"/>
      <c r="AI13" s="220"/>
    </row>
    <row r="14" spans="1:35" ht="18.75" customHeight="1">
      <c r="A14" s="163" t="s">
        <v>164</v>
      </c>
      <c r="B14" s="164"/>
      <c r="C14" s="164"/>
      <c r="D14" s="164"/>
      <c r="E14" s="167" t="s">
        <v>62</v>
      </c>
      <c r="F14" s="167"/>
      <c r="G14" s="167"/>
      <c r="H14" s="168">
        <f>IF('打ち込み'!C24="","",'打ち込み'!C24)</f>
      </c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58" t="s">
        <v>80</v>
      </c>
      <c r="T14" s="158"/>
      <c r="U14" s="158"/>
      <c r="V14" s="158">
        <f>IF('打ち込み'!C25="","",'打ち込み'!C25)</f>
      </c>
      <c r="W14" s="158"/>
      <c r="X14" s="158"/>
      <c r="Y14" s="158" t="s">
        <v>14</v>
      </c>
      <c r="Z14" s="158"/>
      <c r="AA14" s="158">
        <f>IF('打ち込み'!F25="","",'打ち込み'!F25)</f>
      </c>
      <c r="AB14" s="158"/>
      <c r="AC14" s="158"/>
      <c r="AD14" s="159"/>
      <c r="AF14" s="220"/>
      <c r="AG14" s="220"/>
      <c r="AH14" s="220"/>
      <c r="AI14" s="220"/>
    </row>
    <row r="15" spans="1:35" ht="25.5" customHeight="1" thickBot="1">
      <c r="A15" s="165"/>
      <c r="B15" s="166"/>
      <c r="C15" s="166"/>
      <c r="D15" s="166"/>
      <c r="E15" s="160" t="s">
        <v>12</v>
      </c>
      <c r="F15" s="160"/>
      <c r="G15" s="160"/>
      <c r="H15" s="160">
        <f>IF('打ち込み'!C23="","",'打ち込み'!C23)</f>
      </c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1" t="s">
        <v>162</v>
      </c>
      <c r="T15" s="161"/>
      <c r="U15" s="161"/>
      <c r="V15" s="161">
        <f>'打ち込み'!C26</f>
        <v>0</v>
      </c>
      <c r="W15" s="161"/>
      <c r="X15" s="161"/>
      <c r="Y15" s="161"/>
      <c r="Z15" s="161"/>
      <c r="AA15" s="161"/>
      <c r="AB15" s="161"/>
      <c r="AC15" s="161"/>
      <c r="AD15" s="162"/>
      <c r="AF15" s="220"/>
      <c r="AG15" s="220"/>
      <c r="AH15" s="220"/>
      <c r="AI15" s="220"/>
    </row>
    <row r="16" spans="1:35" ht="18.75" customHeight="1" thickBot="1">
      <c r="A16" s="224" t="s">
        <v>165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F16" s="220"/>
      <c r="AG16" s="220"/>
      <c r="AH16" s="220"/>
      <c r="AI16" s="220"/>
    </row>
    <row r="17" spans="1:88" s="4" customFormat="1" ht="25.5" customHeight="1" thickBot="1">
      <c r="A17" s="11"/>
      <c r="B17" s="200" t="s">
        <v>0</v>
      </c>
      <c r="C17" s="200"/>
      <c r="D17" s="200"/>
      <c r="E17" s="200" t="s">
        <v>1</v>
      </c>
      <c r="F17" s="200"/>
      <c r="G17" s="200" t="s">
        <v>2</v>
      </c>
      <c r="H17" s="200"/>
      <c r="I17" s="200"/>
      <c r="J17" s="200"/>
      <c r="K17" s="200"/>
      <c r="L17" s="200"/>
      <c r="M17" s="200" t="s">
        <v>3</v>
      </c>
      <c r="N17" s="200"/>
      <c r="O17" s="207"/>
      <c r="P17" s="11"/>
      <c r="Q17" s="200" t="s">
        <v>0</v>
      </c>
      <c r="R17" s="200"/>
      <c r="S17" s="200"/>
      <c r="T17" s="200" t="s">
        <v>1</v>
      </c>
      <c r="U17" s="200"/>
      <c r="V17" s="200" t="s">
        <v>2</v>
      </c>
      <c r="W17" s="200"/>
      <c r="X17" s="200"/>
      <c r="Y17" s="200"/>
      <c r="Z17" s="200"/>
      <c r="AA17" s="200"/>
      <c r="AB17" s="200" t="s">
        <v>3</v>
      </c>
      <c r="AC17" s="200"/>
      <c r="AD17" s="217"/>
      <c r="AF17" s="220"/>
      <c r="AG17" s="220"/>
      <c r="AH17" s="220"/>
      <c r="AI17" s="220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</row>
    <row r="18" spans="1:35" ht="25.5" customHeight="1">
      <c r="A18" s="9">
        <v>1</v>
      </c>
      <c r="B18" s="203" t="s">
        <v>82</v>
      </c>
      <c r="C18" s="203"/>
      <c r="D18" s="203"/>
      <c r="E18" s="208">
        <f>'打ち込み'!M2</f>
        <v>1</v>
      </c>
      <c r="F18" s="208"/>
      <c r="G18" s="203">
        <f>'打ち込み'!N2</f>
        <v>0</v>
      </c>
      <c r="H18" s="203"/>
      <c r="I18" s="203"/>
      <c r="J18" s="203"/>
      <c r="K18" s="203"/>
      <c r="L18" s="203"/>
      <c r="M18" s="209">
        <f>'打ち込み'!P2</f>
        <v>3</v>
      </c>
      <c r="N18" s="210"/>
      <c r="O18" s="12" t="s">
        <v>32</v>
      </c>
      <c r="P18" s="9">
        <v>11</v>
      </c>
      <c r="Q18" s="203" t="s">
        <v>69</v>
      </c>
      <c r="R18" s="203"/>
      <c r="S18" s="203"/>
      <c r="T18" s="208">
        <f>'打ち込み'!M12</f>
        <v>11</v>
      </c>
      <c r="U18" s="208"/>
      <c r="V18" s="203" t="str">
        <f>'打ち込み'!N12</f>
        <v>　</v>
      </c>
      <c r="W18" s="203"/>
      <c r="X18" s="203"/>
      <c r="Y18" s="203"/>
      <c r="Z18" s="203"/>
      <c r="AA18" s="203"/>
      <c r="AB18" s="209">
        <f>'打ち込み'!P12</f>
        <v>0</v>
      </c>
      <c r="AC18" s="210"/>
      <c r="AD18" s="10" t="s">
        <v>32</v>
      </c>
      <c r="AF18" s="220"/>
      <c r="AG18" s="220"/>
      <c r="AH18" s="220"/>
      <c r="AI18" s="220"/>
    </row>
    <row r="19" spans="1:35" ht="25.5" customHeight="1">
      <c r="A19" s="6">
        <v>2</v>
      </c>
      <c r="B19" s="170" t="s">
        <v>83</v>
      </c>
      <c r="C19" s="170"/>
      <c r="D19" s="170"/>
      <c r="E19" s="215">
        <f>'打ち込み'!M3</f>
        <v>2</v>
      </c>
      <c r="F19" s="215"/>
      <c r="G19" s="170" t="str">
        <f>'打ち込み'!N3</f>
        <v>　</v>
      </c>
      <c r="H19" s="170"/>
      <c r="I19" s="170"/>
      <c r="J19" s="170"/>
      <c r="K19" s="170"/>
      <c r="L19" s="170"/>
      <c r="M19" s="216">
        <f>'打ち込み'!P3</f>
        <v>3</v>
      </c>
      <c r="N19" s="198"/>
      <c r="O19" s="3" t="s">
        <v>32</v>
      </c>
      <c r="P19" s="6">
        <v>12</v>
      </c>
      <c r="Q19" s="170" t="s">
        <v>108</v>
      </c>
      <c r="R19" s="170"/>
      <c r="S19" s="170"/>
      <c r="T19" s="215">
        <f>'打ち込み'!M13</f>
        <v>12</v>
      </c>
      <c r="U19" s="215"/>
      <c r="V19" s="170" t="str">
        <f>'打ち込み'!N13</f>
        <v>　</v>
      </c>
      <c r="W19" s="170"/>
      <c r="X19" s="170"/>
      <c r="Y19" s="170"/>
      <c r="Z19" s="170"/>
      <c r="AA19" s="170"/>
      <c r="AB19" s="216" t="str">
        <f>'打ち込み'!P13</f>
        <v>　</v>
      </c>
      <c r="AC19" s="198"/>
      <c r="AD19" s="7" t="s">
        <v>32</v>
      </c>
      <c r="AF19" s="220"/>
      <c r="AG19" s="220"/>
      <c r="AH19" s="220"/>
      <c r="AI19" s="220"/>
    </row>
    <row r="20" spans="1:35" ht="25.5" customHeight="1">
      <c r="A20" s="6">
        <v>3</v>
      </c>
      <c r="B20" s="170" t="s">
        <v>21</v>
      </c>
      <c r="C20" s="170"/>
      <c r="D20" s="170"/>
      <c r="E20" s="215">
        <f>'打ち込み'!M4</f>
        <v>3</v>
      </c>
      <c r="F20" s="215"/>
      <c r="G20" s="170" t="str">
        <f>'打ち込み'!N4</f>
        <v>　</v>
      </c>
      <c r="H20" s="170"/>
      <c r="I20" s="170"/>
      <c r="J20" s="170"/>
      <c r="K20" s="170"/>
      <c r="L20" s="170"/>
      <c r="M20" s="216">
        <f>'打ち込み'!P4</f>
        <v>3</v>
      </c>
      <c r="N20" s="198"/>
      <c r="O20" s="3" t="s">
        <v>32</v>
      </c>
      <c r="P20" s="6">
        <v>13</v>
      </c>
      <c r="Q20" s="170" t="s">
        <v>108</v>
      </c>
      <c r="R20" s="170"/>
      <c r="S20" s="170"/>
      <c r="T20" s="215">
        <f>'打ち込み'!M14</f>
        <v>13</v>
      </c>
      <c r="U20" s="215"/>
      <c r="V20" s="170" t="str">
        <f>'打ち込み'!N14</f>
        <v>　</v>
      </c>
      <c r="W20" s="170"/>
      <c r="X20" s="170"/>
      <c r="Y20" s="170"/>
      <c r="Z20" s="170"/>
      <c r="AA20" s="170"/>
      <c r="AB20" s="216" t="str">
        <f>'打ち込み'!P14</f>
        <v>　</v>
      </c>
      <c r="AC20" s="198"/>
      <c r="AD20" s="7" t="s">
        <v>32</v>
      </c>
      <c r="AF20" s="220"/>
      <c r="AG20" s="220"/>
      <c r="AH20" s="220"/>
      <c r="AI20" s="220"/>
    </row>
    <row r="21" spans="1:30" ht="25.5" customHeight="1">
      <c r="A21" s="6">
        <v>4</v>
      </c>
      <c r="B21" s="170" t="s">
        <v>22</v>
      </c>
      <c r="C21" s="170"/>
      <c r="D21" s="170"/>
      <c r="E21" s="215">
        <f>'打ち込み'!M5</f>
        <v>4</v>
      </c>
      <c r="F21" s="215"/>
      <c r="G21" s="170" t="str">
        <f>'打ち込み'!N5</f>
        <v>　</v>
      </c>
      <c r="H21" s="170"/>
      <c r="I21" s="170"/>
      <c r="J21" s="170"/>
      <c r="K21" s="170"/>
      <c r="L21" s="170"/>
      <c r="M21" s="216">
        <f>'打ち込み'!P5</f>
        <v>3</v>
      </c>
      <c r="N21" s="198"/>
      <c r="O21" s="3" t="s">
        <v>32</v>
      </c>
      <c r="P21" s="6">
        <v>14</v>
      </c>
      <c r="Q21" s="170" t="s">
        <v>108</v>
      </c>
      <c r="R21" s="170"/>
      <c r="S21" s="170"/>
      <c r="T21" s="215">
        <f>'打ち込み'!M15</f>
        <v>14</v>
      </c>
      <c r="U21" s="215"/>
      <c r="V21" s="170" t="str">
        <f>'打ち込み'!N15</f>
        <v>　</v>
      </c>
      <c r="W21" s="170"/>
      <c r="X21" s="170"/>
      <c r="Y21" s="170"/>
      <c r="Z21" s="170"/>
      <c r="AA21" s="170"/>
      <c r="AB21" s="216" t="str">
        <f>'打ち込み'!P15</f>
        <v>　</v>
      </c>
      <c r="AC21" s="198"/>
      <c r="AD21" s="7" t="s">
        <v>32</v>
      </c>
    </row>
    <row r="22" spans="1:30" ht="25.5" customHeight="1">
      <c r="A22" s="6">
        <v>5</v>
      </c>
      <c r="B22" s="170" t="s">
        <v>23</v>
      </c>
      <c r="C22" s="170"/>
      <c r="D22" s="170"/>
      <c r="E22" s="215">
        <f>'打ち込み'!M6</f>
        <v>5</v>
      </c>
      <c r="F22" s="215"/>
      <c r="G22" s="170" t="str">
        <f>'打ち込み'!N6</f>
        <v>　</v>
      </c>
      <c r="H22" s="170"/>
      <c r="I22" s="170"/>
      <c r="J22" s="170"/>
      <c r="K22" s="170"/>
      <c r="L22" s="170"/>
      <c r="M22" s="216">
        <f>'打ち込み'!P6</f>
        <v>3</v>
      </c>
      <c r="N22" s="198"/>
      <c r="O22" s="3" t="s">
        <v>32</v>
      </c>
      <c r="P22" s="6">
        <v>15</v>
      </c>
      <c r="Q22" s="170" t="s">
        <v>108</v>
      </c>
      <c r="R22" s="170"/>
      <c r="S22" s="170"/>
      <c r="T22" s="215">
        <f>'打ち込み'!M16</f>
        <v>15</v>
      </c>
      <c r="U22" s="215"/>
      <c r="V22" s="170" t="str">
        <f>'打ち込み'!N16</f>
        <v>　</v>
      </c>
      <c r="W22" s="170"/>
      <c r="X22" s="170"/>
      <c r="Y22" s="170"/>
      <c r="Z22" s="170"/>
      <c r="AA22" s="170"/>
      <c r="AB22" s="216" t="str">
        <f>'打ち込み'!P16</f>
        <v>　</v>
      </c>
      <c r="AC22" s="198"/>
      <c r="AD22" s="7" t="s">
        <v>32</v>
      </c>
    </row>
    <row r="23" spans="1:30" ht="25.5" customHeight="1">
      <c r="A23" s="6">
        <v>6</v>
      </c>
      <c r="B23" s="170" t="s">
        <v>24</v>
      </c>
      <c r="C23" s="170"/>
      <c r="D23" s="170"/>
      <c r="E23" s="215">
        <f>'打ち込み'!M7</f>
        <v>6</v>
      </c>
      <c r="F23" s="215"/>
      <c r="G23" s="170" t="str">
        <f>'打ち込み'!N7</f>
        <v>　</v>
      </c>
      <c r="H23" s="170"/>
      <c r="I23" s="170"/>
      <c r="J23" s="170"/>
      <c r="K23" s="170"/>
      <c r="L23" s="170"/>
      <c r="M23" s="216">
        <f>'打ち込み'!P7</f>
        <v>3</v>
      </c>
      <c r="N23" s="198"/>
      <c r="O23" s="3" t="s">
        <v>32</v>
      </c>
      <c r="P23" s="6">
        <v>16</v>
      </c>
      <c r="Q23" s="170" t="s">
        <v>108</v>
      </c>
      <c r="R23" s="170"/>
      <c r="S23" s="170"/>
      <c r="T23" s="215">
        <f>'打ち込み'!M17</f>
        <v>16</v>
      </c>
      <c r="U23" s="215"/>
      <c r="V23" s="170" t="str">
        <f>'打ち込み'!N17</f>
        <v>　</v>
      </c>
      <c r="W23" s="170"/>
      <c r="X23" s="170"/>
      <c r="Y23" s="170"/>
      <c r="Z23" s="170"/>
      <c r="AA23" s="170"/>
      <c r="AB23" s="216" t="str">
        <f>'打ち込み'!P17</f>
        <v>　</v>
      </c>
      <c r="AC23" s="198"/>
      <c r="AD23" s="7" t="s">
        <v>32</v>
      </c>
    </row>
    <row r="24" spans="1:30" ht="25.5" customHeight="1">
      <c r="A24" s="6">
        <v>7</v>
      </c>
      <c r="B24" s="170" t="s">
        <v>25</v>
      </c>
      <c r="C24" s="170"/>
      <c r="D24" s="170"/>
      <c r="E24" s="215">
        <f>'打ち込み'!M8</f>
        <v>7</v>
      </c>
      <c r="F24" s="215"/>
      <c r="G24" s="170" t="str">
        <f>'打ち込み'!N8</f>
        <v>　</v>
      </c>
      <c r="H24" s="170"/>
      <c r="I24" s="170"/>
      <c r="J24" s="170"/>
      <c r="K24" s="170"/>
      <c r="L24" s="170"/>
      <c r="M24" s="216">
        <f>'打ち込み'!P8</f>
        <v>3</v>
      </c>
      <c r="N24" s="198"/>
      <c r="O24" s="3" t="s">
        <v>32</v>
      </c>
      <c r="P24" s="6">
        <v>17</v>
      </c>
      <c r="Q24" s="170" t="s">
        <v>108</v>
      </c>
      <c r="R24" s="170"/>
      <c r="S24" s="170"/>
      <c r="T24" s="215">
        <f>'打ち込み'!M18</f>
        <v>17</v>
      </c>
      <c r="U24" s="215"/>
      <c r="V24" s="170" t="str">
        <f>'打ち込み'!N18</f>
        <v>　</v>
      </c>
      <c r="W24" s="170"/>
      <c r="X24" s="170"/>
      <c r="Y24" s="170"/>
      <c r="Z24" s="170"/>
      <c r="AA24" s="170"/>
      <c r="AB24" s="216" t="str">
        <f>'打ち込み'!P18</f>
        <v>　</v>
      </c>
      <c r="AC24" s="198"/>
      <c r="AD24" s="7" t="s">
        <v>32</v>
      </c>
    </row>
    <row r="25" spans="1:30" ht="25.5" customHeight="1">
      <c r="A25" s="6">
        <v>8</v>
      </c>
      <c r="B25" s="170" t="s">
        <v>26</v>
      </c>
      <c r="C25" s="170"/>
      <c r="D25" s="170"/>
      <c r="E25" s="215">
        <f>'打ち込み'!M9</f>
        <v>8</v>
      </c>
      <c r="F25" s="215"/>
      <c r="G25" s="170" t="str">
        <f>'打ち込み'!N9</f>
        <v>　</v>
      </c>
      <c r="H25" s="170"/>
      <c r="I25" s="170"/>
      <c r="J25" s="170"/>
      <c r="K25" s="170"/>
      <c r="L25" s="170"/>
      <c r="M25" s="216">
        <f>'打ち込み'!P9</f>
        <v>3</v>
      </c>
      <c r="N25" s="198"/>
      <c r="O25" s="3" t="s">
        <v>32</v>
      </c>
      <c r="P25" s="6">
        <v>18</v>
      </c>
      <c r="Q25" s="170" t="s">
        <v>108</v>
      </c>
      <c r="R25" s="170"/>
      <c r="S25" s="170"/>
      <c r="T25" s="215">
        <f>'打ち込み'!M19</f>
        <v>18</v>
      </c>
      <c r="U25" s="215"/>
      <c r="V25" s="170" t="str">
        <f>'打ち込み'!N19</f>
        <v>　</v>
      </c>
      <c r="W25" s="170"/>
      <c r="X25" s="170"/>
      <c r="Y25" s="170"/>
      <c r="Z25" s="170"/>
      <c r="AA25" s="170"/>
      <c r="AB25" s="216" t="str">
        <f>'打ち込み'!P19</f>
        <v>　</v>
      </c>
      <c r="AC25" s="198"/>
      <c r="AD25" s="7" t="s">
        <v>32</v>
      </c>
    </row>
    <row r="26" spans="1:30" ht="25.5" customHeight="1">
      <c r="A26" s="6">
        <v>9</v>
      </c>
      <c r="B26" s="170" t="s">
        <v>27</v>
      </c>
      <c r="C26" s="170"/>
      <c r="D26" s="170"/>
      <c r="E26" s="215">
        <f>'打ち込み'!M10</f>
        <v>9</v>
      </c>
      <c r="F26" s="215"/>
      <c r="G26" s="170" t="str">
        <f>'打ち込み'!N10</f>
        <v>　</v>
      </c>
      <c r="H26" s="170"/>
      <c r="I26" s="170"/>
      <c r="J26" s="170"/>
      <c r="K26" s="170"/>
      <c r="L26" s="170"/>
      <c r="M26" s="216">
        <f>'打ち込み'!P10</f>
        <v>3</v>
      </c>
      <c r="N26" s="198"/>
      <c r="O26" s="3" t="s">
        <v>32</v>
      </c>
      <c r="P26" s="6">
        <v>19</v>
      </c>
      <c r="Q26" s="170" t="s">
        <v>108</v>
      </c>
      <c r="R26" s="170"/>
      <c r="S26" s="170"/>
      <c r="T26" s="215">
        <f>'打ち込み'!M20</f>
        <v>19</v>
      </c>
      <c r="U26" s="215"/>
      <c r="V26" s="170" t="str">
        <f>'打ち込み'!N20</f>
        <v>　</v>
      </c>
      <c r="W26" s="170"/>
      <c r="X26" s="170"/>
      <c r="Y26" s="170"/>
      <c r="Z26" s="170"/>
      <c r="AA26" s="170"/>
      <c r="AB26" s="216" t="str">
        <f>'打ち込み'!P20</f>
        <v>　</v>
      </c>
      <c r="AC26" s="198"/>
      <c r="AD26" s="7" t="s">
        <v>32</v>
      </c>
    </row>
    <row r="27" spans="1:30" ht="25.5" customHeight="1" thickBot="1">
      <c r="A27" s="8">
        <v>10</v>
      </c>
      <c r="B27" s="161" t="s">
        <v>69</v>
      </c>
      <c r="C27" s="161"/>
      <c r="D27" s="161"/>
      <c r="E27" s="190">
        <f>'打ち込み'!M11</f>
        <v>10</v>
      </c>
      <c r="F27" s="190"/>
      <c r="G27" s="161" t="str">
        <f>'打ち込み'!N11</f>
        <v>　</v>
      </c>
      <c r="H27" s="161"/>
      <c r="I27" s="161"/>
      <c r="J27" s="161"/>
      <c r="K27" s="161"/>
      <c r="L27" s="161"/>
      <c r="M27" s="227">
        <f>'打ち込み'!P11</f>
        <v>0</v>
      </c>
      <c r="N27" s="212"/>
      <c r="O27" s="13" t="s">
        <v>32</v>
      </c>
      <c r="P27" s="6">
        <v>20</v>
      </c>
      <c r="Q27" s="170" t="s">
        <v>108</v>
      </c>
      <c r="R27" s="170"/>
      <c r="S27" s="170"/>
      <c r="T27" s="215">
        <f>'打ち込み'!M21</f>
        <v>20</v>
      </c>
      <c r="U27" s="215"/>
      <c r="V27" s="170" t="str">
        <f>'打ち込み'!N21</f>
        <v>　</v>
      </c>
      <c r="W27" s="170"/>
      <c r="X27" s="170"/>
      <c r="Y27" s="170"/>
      <c r="Z27" s="170"/>
      <c r="AA27" s="170"/>
      <c r="AB27" s="216" t="str">
        <f>'打ち込み'!P21</f>
        <v>　</v>
      </c>
      <c r="AC27" s="198"/>
      <c r="AD27" s="7" t="s">
        <v>32</v>
      </c>
    </row>
    <row r="28" spans="16:30" ht="23.25" customHeight="1" thickBot="1">
      <c r="P28" s="96"/>
      <c r="Q28" s="227" t="s">
        <v>159</v>
      </c>
      <c r="R28" s="228"/>
      <c r="S28" s="228"/>
      <c r="T28" s="228"/>
      <c r="U28" s="229"/>
      <c r="V28" s="160" t="str">
        <f>'打ち込み'!N22</f>
        <v>　</v>
      </c>
      <c r="W28" s="160"/>
      <c r="X28" s="160"/>
      <c r="Y28" s="160"/>
      <c r="Z28" s="160"/>
      <c r="AA28" s="160"/>
      <c r="AB28" s="225" t="str">
        <f>'打ち込み'!P22</f>
        <v>　</v>
      </c>
      <c r="AC28" s="226"/>
      <c r="AD28" s="97" t="s">
        <v>32</v>
      </c>
    </row>
    <row r="29" spans="1:31" ht="15.75" customHeight="1">
      <c r="A29" s="222" t="s">
        <v>70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14"/>
    </row>
    <row r="30" spans="1:31" ht="15.75" customHeight="1" thickBot="1">
      <c r="A30" s="223" t="s">
        <v>71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14"/>
    </row>
    <row r="31" spans="1:20" ht="15.75" customHeight="1" thickBot="1">
      <c r="A31" s="181" t="s">
        <v>149</v>
      </c>
      <c r="B31" s="171"/>
      <c r="C31" s="171"/>
      <c r="D31" s="171"/>
      <c r="E31" s="171"/>
      <c r="F31" s="230">
        <v>300</v>
      </c>
      <c r="G31" s="230"/>
      <c r="H31" s="230"/>
      <c r="I31" s="92" t="s">
        <v>150</v>
      </c>
      <c r="J31" s="92" t="s">
        <v>151</v>
      </c>
      <c r="K31" s="171">
        <f>'打ち込み'!P23</f>
        <v>9</v>
      </c>
      <c r="L31" s="171"/>
      <c r="M31" s="171"/>
      <c r="N31" s="92" t="s">
        <v>152</v>
      </c>
      <c r="O31" s="92" t="s">
        <v>153</v>
      </c>
      <c r="P31" s="171">
        <f>F31*K31</f>
        <v>2700</v>
      </c>
      <c r="Q31" s="171"/>
      <c r="R31" s="171"/>
      <c r="S31" s="171"/>
      <c r="T31" s="93" t="s">
        <v>150</v>
      </c>
    </row>
    <row r="32" spans="1:31" ht="15.75" customHeight="1">
      <c r="A32" s="218" t="s">
        <v>72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15"/>
    </row>
    <row r="33" ht="8.25" customHeight="1"/>
    <row r="34" spans="2:13" ht="15.75" customHeight="1">
      <c r="B34" s="219" t="s">
        <v>64</v>
      </c>
      <c r="C34" s="219"/>
      <c r="D34" s="219" t="str">
        <f>'打ち込み'!C14</f>
        <v>　</v>
      </c>
      <c r="E34" s="219"/>
      <c r="F34" s="219" t="s">
        <v>32</v>
      </c>
      <c r="G34" s="219"/>
      <c r="H34" s="219" t="str">
        <f>'打ち込み'!E14</f>
        <v>　</v>
      </c>
      <c r="I34" s="219"/>
      <c r="J34" t="s">
        <v>33</v>
      </c>
      <c r="K34" s="219" t="str">
        <f>'打ち込み'!G14</f>
        <v>　</v>
      </c>
      <c r="L34" s="219"/>
      <c r="M34" t="s">
        <v>34</v>
      </c>
    </row>
    <row r="35" spans="15:29" ht="15" customHeight="1">
      <c r="O35" s="219" t="s">
        <v>73</v>
      </c>
      <c r="P35" s="219"/>
      <c r="Q35" s="219"/>
      <c r="R35" s="219"/>
      <c r="S35" s="219"/>
      <c r="T35" s="219" t="str">
        <f>'打ち込み'!C8</f>
        <v>　</v>
      </c>
      <c r="U35" s="219"/>
      <c r="V35" s="219"/>
      <c r="W35" s="219"/>
      <c r="X35" s="219"/>
      <c r="Y35" s="219"/>
      <c r="Z35" s="219"/>
      <c r="AA35" s="219"/>
      <c r="AB35" s="219"/>
      <c r="AC35" s="5" t="s">
        <v>74</v>
      </c>
    </row>
    <row r="36" ht="10.5" customHeight="1"/>
    <row r="37" spans="2:9" ht="18.75" customHeight="1">
      <c r="B37" s="218" t="s">
        <v>75</v>
      </c>
      <c r="C37" s="218"/>
      <c r="D37" s="218"/>
      <c r="E37" s="218"/>
      <c r="F37" s="218"/>
      <c r="G37" s="218"/>
      <c r="H37" s="218"/>
      <c r="I37" s="218"/>
    </row>
  </sheetData>
  <sheetProtection/>
  <mergeCells count="168">
    <mergeCell ref="A16:AD16"/>
    <mergeCell ref="AB28:AC28"/>
    <mergeCell ref="Q28:U28"/>
    <mergeCell ref="A31:E31"/>
    <mergeCell ref="F31:H31"/>
    <mergeCell ref="K31:M31"/>
    <mergeCell ref="P31:S31"/>
    <mergeCell ref="V23:AA23"/>
    <mergeCell ref="M27:N27"/>
    <mergeCell ref="T27:U27"/>
    <mergeCell ref="T35:AB35"/>
    <mergeCell ref="V27:AA27"/>
    <mergeCell ref="A29:AD29"/>
    <mergeCell ref="A30:AD30"/>
    <mergeCell ref="K34:L34"/>
    <mergeCell ref="AB25:AC25"/>
    <mergeCell ref="V28:AA28"/>
    <mergeCell ref="AB26:AC26"/>
    <mergeCell ref="AB27:AC27"/>
    <mergeCell ref="S1:AD1"/>
    <mergeCell ref="V20:AA20"/>
    <mergeCell ref="V21:AA21"/>
    <mergeCell ref="V22:AA22"/>
    <mergeCell ref="AF1:AI20"/>
    <mergeCell ref="AB20:AC20"/>
    <mergeCell ref="AB21:AC21"/>
    <mergeCell ref="AB22:AC22"/>
    <mergeCell ref="T21:U21"/>
    <mergeCell ref="V12:AD12"/>
    <mergeCell ref="AB24:AC24"/>
    <mergeCell ref="M25:N25"/>
    <mergeCell ref="M26:N26"/>
    <mergeCell ref="V26:AA26"/>
    <mergeCell ref="E25:F25"/>
    <mergeCell ref="T26:U26"/>
    <mergeCell ref="M24:N24"/>
    <mergeCell ref="Q26:S26"/>
    <mergeCell ref="G26:L26"/>
    <mergeCell ref="B37:I37"/>
    <mergeCell ref="B34:C34"/>
    <mergeCell ref="D34:E34"/>
    <mergeCell ref="F34:G34"/>
    <mergeCell ref="H34:I34"/>
    <mergeCell ref="V24:AA24"/>
    <mergeCell ref="V25:AA25"/>
    <mergeCell ref="G24:L24"/>
    <mergeCell ref="O35:S35"/>
    <mergeCell ref="A32:AD32"/>
    <mergeCell ref="G18:L18"/>
    <mergeCell ref="G19:L19"/>
    <mergeCell ref="G20:L20"/>
    <mergeCell ref="G21:L21"/>
    <mergeCell ref="G22:L22"/>
    <mergeCell ref="T25:U25"/>
    <mergeCell ref="Q22:S22"/>
    <mergeCell ref="M22:N22"/>
    <mergeCell ref="G23:L23"/>
    <mergeCell ref="M23:N23"/>
    <mergeCell ref="V18:AA18"/>
    <mergeCell ref="AB18:AC18"/>
    <mergeCell ref="AB19:AC19"/>
    <mergeCell ref="Q21:S21"/>
    <mergeCell ref="T19:U19"/>
    <mergeCell ref="T20:U20"/>
    <mergeCell ref="Q20:S20"/>
    <mergeCell ref="Q19:S19"/>
    <mergeCell ref="V19:AA19"/>
    <mergeCell ref="AB23:AC23"/>
    <mergeCell ref="T22:U22"/>
    <mergeCell ref="V17:AA17"/>
    <mergeCell ref="AB17:AD17"/>
    <mergeCell ref="G27:L27"/>
    <mergeCell ref="E26:F26"/>
    <mergeCell ref="Q27:S27"/>
    <mergeCell ref="T23:U23"/>
    <mergeCell ref="T24:U24"/>
    <mergeCell ref="E24:F24"/>
    <mergeCell ref="E19:F19"/>
    <mergeCell ref="E20:F20"/>
    <mergeCell ref="E21:F21"/>
    <mergeCell ref="E22:F22"/>
    <mergeCell ref="E23:F23"/>
    <mergeCell ref="M19:N19"/>
    <mergeCell ref="M20:N20"/>
    <mergeCell ref="M21:N21"/>
    <mergeCell ref="V13:X13"/>
    <mergeCell ref="Y13:AA13"/>
    <mergeCell ref="AB13:AD13"/>
    <mergeCell ref="Y11:Z11"/>
    <mergeCell ref="AA11:AD11"/>
    <mergeCell ref="V11:X11"/>
    <mergeCell ref="B18:D18"/>
    <mergeCell ref="M17:O17"/>
    <mergeCell ref="Q17:S17"/>
    <mergeCell ref="Q18:S18"/>
    <mergeCell ref="T17:U17"/>
    <mergeCell ref="T18:U18"/>
    <mergeCell ref="E17:F17"/>
    <mergeCell ref="G17:L17"/>
    <mergeCell ref="E18:F18"/>
    <mergeCell ref="M18:N18"/>
    <mergeCell ref="E11:G11"/>
    <mergeCell ref="E12:G12"/>
    <mergeCell ref="E13:G13"/>
    <mergeCell ref="S11:U11"/>
    <mergeCell ref="S12:U12"/>
    <mergeCell ref="S13:U13"/>
    <mergeCell ref="H13:R13"/>
    <mergeCell ref="H12:R12"/>
    <mergeCell ref="H11:R11"/>
    <mergeCell ref="B19:D19"/>
    <mergeCell ref="B20:D20"/>
    <mergeCell ref="B21:D21"/>
    <mergeCell ref="B17:D17"/>
    <mergeCell ref="Q25:S25"/>
    <mergeCell ref="AA8:AD8"/>
    <mergeCell ref="A9:D9"/>
    <mergeCell ref="P9:R9"/>
    <mergeCell ref="E9:O9"/>
    <mergeCell ref="S9:AD9"/>
    <mergeCell ref="A8:D8"/>
    <mergeCell ref="P8:R8"/>
    <mergeCell ref="E8:H8"/>
    <mergeCell ref="A11:D13"/>
    <mergeCell ref="Z6:AD6"/>
    <mergeCell ref="B26:D26"/>
    <mergeCell ref="I8:L8"/>
    <mergeCell ref="M8:O8"/>
    <mergeCell ref="S8:V8"/>
    <mergeCell ref="W8:Z8"/>
    <mergeCell ref="B22:D22"/>
    <mergeCell ref="B23:D23"/>
    <mergeCell ref="B24:D24"/>
    <mergeCell ref="B25:D25"/>
    <mergeCell ref="B27:D27"/>
    <mergeCell ref="Q23:S23"/>
    <mergeCell ref="Q24:S24"/>
    <mergeCell ref="E27:F27"/>
    <mergeCell ref="G25:L25"/>
    <mergeCell ref="A6:D6"/>
    <mergeCell ref="A1:C1"/>
    <mergeCell ref="G1:I1"/>
    <mergeCell ref="K5:M5"/>
    <mergeCell ref="E5:J5"/>
    <mergeCell ref="K1:R1"/>
    <mergeCell ref="A3:G3"/>
    <mergeCell ref="A5:D5"/>
    <mergeCell ref="D1:F1"/>
    <mergeCell ref="Y14:Z14"/>
    <mergeCell ref="A7:D7"/>
    <mergeCell ref="Y3:AD3"/>
    <mergeCell ref="K6:M6"/>
    <mergeCell ref="E6:J6"/>
    <mergeCell ref="E7:AD7"/>
    <mergeCell ref="N5:Y5"/>
    <mergeCell ref="Z5:AD5"/>
    <mergeCell ref="N6:Y6"/>
    <mergeCell ref="V3:X3"/>
    <mergeCell ref="AA14:AD14"/>
    <mergeCell ref="E15:G15"/>
    <mergeCell ref="H15:R15"/>
    <mergeCell ref="S15:U15"/>
    <mergeCell ref="V15:AD15"/>
    <mergeCell ref="A14:D15"/>
    <mergeCell ref="E14:G14"/>
    <mergeCell ref="H14:R14"/>
    <mergeCell ref="S14:U14"/>
    <mergeCell ref="V14:X14"/>
  </mergeCells>
  <printOptions horizontalCentered="1" verticalCentered="1"/>
  <pageMargins left="0.8267716535433072" right="0.8267716535433072" top="1.1811023622047245" bottom="1.1811023622047245" header="0.5118110236220472" footer="0.5118110236220472"/>
  <pageSetup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125" style="37" bestFit="1" customWidth="1"/>
    <col min="2" max="2" width="5.625" style="37" customWidth="1"/>
    <col min="3" max="3" width="12.375" style="83" bestFit="1" customWidth="1"/>
    <col min="4" max="4" width="5.25390625" style="37" bestFit="1" customWidth="1"/>
    <col min="5" max="5" width="1.625" style="39" customWidth="1"/>
    <col min="6" max="6" width="7.25390625" style="37" customWidth="1"/>
    <col min="7" max="7" width="6.00390625" style="37" customWidth="1"/>
    <col min="8" max="8" width="17.625" style="83" customWidth="1"/>
    <col min="9" max="9" width="3.625" style="83" customWidth="1"/>
    <col min="10" max="10" width="3.625" style="37" customWidth="1"/>
    <col min="11" max="11" width="2.625" style="37" customWidth="1"/>
    <col min="12" max="12" width="3.625" style="37" customWidth="1"/>
    <col min="13" max="13" width="15.625" style="83" customWidth="1"/>
  </cols>
  <sheetData>
    <row r="1" spans="1:12" s="38" customFormat="1" ht="30" customHeight="1">
      <c r="A1" s="36" t="str">
        <f>"1．"&amp;TRIM('打ち込み'!C5)&amp;"立 "&amp;TRIM('打ち込み'!F5)&amp;"中学校("&amp;TRIM('打ち込み'!C4)&amp;")"</f>
        <v>1．立 中学校()</v>
      </c>
      <c r="B1" s="37"/>
      <c r="D1" s="37"/>
      <c r="E1" s="39"/>
      <c r="F1" s="37"/>
      <c r="G1" s="37"/>
      <c r="J1" s="37"/>
      <c r="K1" s="37"/>
      <c r="L1" s="37"/>
    </row>
    <row r="2" spans="1:13" s="38" customFormat="1" ht="16.5" customHeight="1" thickBot="1">
      <c r="A2" s="40" t="s">
        <v>120</v>
      </c>
      <c r="B2" s="37"/>
      <c r="D2" s="37"/>
      <c r="E2" s="39"/>
      <c r="F2" s="40" t="s">
        <v>121</v>
      </c>
      <c r="G2" s="41"/>
      <c r="H2" s="42"/>
      <c r="I2" s="42"/>
      <c r="J2" s="42"/>
      <c r="K2" s="42"/>
      <c r="L2" s="42"/>
      <c r="M2" s="42"/>
    </row>
    <row r="3" spans="1:13" s="38" customFormat="1" ht="16.5" customHeight="1" thickBot="1">
      <c r="A3" s="43" t="s">
        <v>0</v>
      </c>
      <c r="B3" s="44" t="s">
        <v>1</v>
      </c>
      <c r="C3" s="45" t="s">
        <v>2</v>
      </c>
      <c r="D3" s="46" t="s">
        <v>3</v>
      </c>
      <c r="E3" s="39"/>
      <c r="F3" s="47" t="s">
        <v>122</v>
      </c>
      <c r="G3" s="48" t="str">
        <f>"："&amp;'打ち込み'!C8</f>
        <v>：　</v>
      </c>
      <c r="H3" s="48"/>
      <c r="I3" s="48"/>
      <c r="J3" s="49"/>
      <c r="K3" s="49"/>
      <c r="L3" s="49"/>
      <c r="M3" s="50"/>
    </row>
    <row r="4" spans="1:13" s="38" customFormat="1" ht="16.5" customHeight="1" thickTop="1">
      <c r="A4" s="51" t="s">
        <v>19</v>
      </c>
      <c r="B4" s="52">
        <f>IF('打ち込み'!M2="","",'打ち込み'!M2)</f>
        <v>1</v>
      </c>
      <c r="C4" s="53">
        <f>IF('打ち込み'!N2="","",'打ち込み'!N2)</f>
      </c>
      <c r="D4" s="54">
        <f>IF('打ち込み'!P2="","",'打ち込み'!P2)</f>
        <v>3</v>
      </c>
      <c r="E4" s="39"/>
      <c r="F4" s="55" t="s">
        <v>134</v>
      </c>
      <c r="G4" s="56" t="str">
        <f>"："&amp;'打ち込み'!D7</f>
        <v>：　</v>
      </c>
      <c r="H4" s="56"/>
      <c r="I4" s="56"/>
      <c r="J4" s="39"/>
      <c r="K4" s="39"/>
      <c r="L4" s="39"/>
      <c r="M4" s="57"/>
    </row>
    <row r="5" spans="1:13" s="38" customFormat="1" ht="16.5" customHeight="1" thickBot="1">
      <c r="A5" s="58" t="s">
        <v>20</v>
      </c>
      <c r="B5" s="59">
        <f>IF('打ち込み'!M3="","",'打ち込み'!M3)</f>
        <v>2</v>
      </c>
      <c r="C5" s="60" t="str">
        <f>IF('打ち込み'!N3="","",'打ち込み'!N3)</f>
        <v>　</v>
      </c>
      <c r="D5" s="61">
        <f>IF('打ち込み'!P3="","",'打ち込み'!P3)</f>
        <v>3</v>
      </c>
      <c r="E5" s="39"/>
      <c r="F5" s="62" t="s">
        <v>123</v>
      </c>
      <c r="G5" s="63" t="str">
        <f>"："&amp;ASC('打ち込み'!C9)&amp;"-"&amp;ASC('打ち込み'!E9)&amp;"-"&amp;ASC('打ち込み'!G9)</f>
        <v>： - - </v>
      </c>
      <c r="H5" s="63"/>
      <c r="I5" s="245" t="s">
        <v>124</v>
      </c>
      <c r="J5" s="245"/>
      <c r="K5" s="63" t="str">
        <f>"："&amp;ASC('打ち込み'!C10)&amp;"-"&amp;ASC('打ち込み'!E10)&amp;"-"&amp;ASC('打ち込み'!G10)</f>
        <v>： - - </v>
      </c>
      <c r="L5" s="64"/>
      <c r="M5" s="65"/>
    </row>
    <row r="6" spans="1:12" s="38" customFormat="1" ht="16.5" customHeight="1">
      <c r="A6" s="58" t="s">
        <v>21</v>
      </c>
      <c r="B6" s="59">
        <f>IF('打ち込み'!M4="","",'打ち込み'!M4)</f>
        <v>3</v>
      </c>
      <c r="C6" s="60" t="str">
        <f>IF('打ち込み'!N4="","",'打ち込み'!N4)</f>
        <v>　</v>
      </c>
      <c r="D6" s="61">
        <f>IF('打ち込み'!P4="","",'打ち込み'!P4)</f>
        <v>3</v>
      </c>
      <c r="E6" s="39"/>
      <c r="F6" s="37"/>
      <c r="G6" s="37"/>
      <c r="I6" s="37"/>
      <c r="J6" s="37"/>
      <c r="K6" s="37"/>
      <c r="L6" s="37"/>
    </row>
    <row r="7" spans="1:13" s="38" customFormat="1" ht="16.5" customHeight="1" thickBot="1">
      <c r="A7" s="58" t="s">
        <v>22</v>
      </c>
      <c r="B7" s="59">
        <f>IF('打ち込み'!M5="","",'打ち込み'!M5)</f>
        <v>4</v>
      </c>
      <c r="C7" s="60" t="str">
        <f>IF('打ち込み'!N5="","",'打ち込み'!N5)</f>
        <v>　</v>
      </c>
      <c r="D7" s="61">
        <f>IF('打ち込み'!P5="","",'打ち込み'!P5)</f>
        <v>3</v>
      </c>
      <c r="E7" s="39"/>
      <c r="F7" s="40" t="s">
        <v>135</v>
      </c>
      <c r="G7" s="41"/>
      <c r="H7" s="56"/>
      <c r="I7" s="56"/>
      <c r="J7" s="39"/>
      <c r="K7" s="39"/>
      <c r="L7" s="39"/>
      <c r="M7" s="56"/>
    </row>
    <row r="8" spans="1:13" s="38" customFormat="1" ht="16.5" customHeight="1">
      <c r="A8" s="58" t="s">
        <v>23</v>
      </c>
      <c r="B8" s="59">
        <f>IF('打ち込み'!M6="","",'打ち込み'!M6)</f>
        <v>5</v>
      </c>
      <c r="C8" s="60" t="str">
        <f>IF('打ち込み'!N6="","",'打ち込み'!N6)</f>
        <v>　</v>
      </c>
      <c r="D8" s="61">
        <f>IF('打ち込み'!P6="","",'打ち込み'!P6)</f>
        <v>3</v>
      </c>
      <c r="E8" s="39"/>
      <c r="F8" s="47" t="s">
        <v>125</v>
      </c>
      <c r="G8" s="48" t="str">
        <f>"："&amp;'打ち込み'!C11</f>
        <v>：</v>
      </c>
      <c r="H8" s="48" t="str">
        <f>'打ち込み'!E11</f>
        <v>　</v>
      </c>
      <c r="I8" s="246" t="s">
        <v>126</v>
      </c>
      <c r="J8" s="246"/>
      <c r="K8" s="48" t="str">
        <f>"："&amp;'打ち込み'!C12</f>
        <v>：</v>
      </c>
      <c r="L8" s="49"/>
      <c r="M8" s="66" t="str">
        <f>'打ち込み'!E12</f>
        <v>　</v>
      </c>
    </row>
    <row r="9" spans="1:13" s="38" customFormat="1" ht="16.5" customHeight="1">
      <c r="A9" s="58" t="s">
        <v>24</v>
      </c>
      <c r="B9" s="59">
        <f>IF('打ち込み'!M7="","",'打ち込み'!M7)</f>
        <v>6</v>
      </c>
      <c r="C9" s="60" t="str">
        <f>IF('打ち込み'!N7="","",'打ち込み'!N7)</f>
        <v>　</v>
      </c>
      <c r="D9" s="61">
        <f>IF('打ち込み'!P7="","",'打ち込み'!P7)</f>
        <v>3</v>
      </c>
      <c r="E9" s="39"/>
      <c r="F9" s="67" t="s">
        <v>127</v>
      </c>
      <c r="G9" s="56" t="s">
        <v>137</v>
      </c>
      <c r="H9" s="56" t="str">
        <f>'打ち込み'!C16</f>
        <v>　</v>
      </c>
      <c r="I9" s="247" t="s">
        <v>128</v>
      </c>
      <c r="J9" s="247"/>
      <c r="K9" s="56" t="str">
        <f>"："&amp;'打ち込み'!C13</f>
        <v>：</v>
      </c>
      <c r="L9" s="39"/>
      <c r="M9" s="68" t="str">
        <f>'打ち込み'!E13</f>
        <v>　</v>
      </c>
    </row>
    <row r="10" spans="1:13" s="38" customFormat="1" ht="16.5" customHeight="1">
      <c r="A10" s="58" t="s">
        <v>25</v>
      </c>
      <c r="B10" s="59">
        <f>IF('打ち込み'!M8="","",'打ち込み'!M8)</f>
        <v>7</v>
      </c>
      <c r="C10" s="60" t="str">
        <f>IF('打ち込み'!N8="","",'打ち込み'!N8)</f>
        <v>　</v>
      </c>
      <c r="D10" s="61">
        <f>IF('打ち込み'!P8="","",'打ち込み'!P8)</f>
        <v>3</v>
      </c>
      <c r="E10" s="39"/>
      <c r="F10" s="67" t="s">
        <v>160</v>
      </c>
      <c r="G10" s="56" t="s">
        <v>161</v>
      </c>
      <c r="H10" s="56" t="str">
        <f>'打ち込み'!N22</f>
        <v>　</v>
      </c>
      <c r="I10" s="56"/>
      <c r="J10" s="56"/>
      <c r="K10" s="56"/>
      <c r="L10" s="56"/>
      <c r="M10" s="57"/>
    </row>
    <row r="11" spans="1:13" s="38" customFormat="1" ht="16.5" customHeight="1">
      <c r="A11" s="58" t="s">
        <v>26</v>
      </c>
      <c r="B11" s="59">
        <f>IF('打ち込み'!M9="","",'打ち込み'!M9)</f>
        <v>8</v>
      </c>
      <c r="C11" s="60" t="str">
        <f>IF('打ち込み'!N9="","",'打ち込み'!N9)</f>
        <v>　</v>
      </c>
      <c r="D11" s="61">
        <f>IF('打ち込み'!P9="","",'打ち込み'!P9)</f>
        <v>3</v>
      </c>
      <c r="E11" s="39"/>
      <c r="F11" s="248" t="s">
        <v>129</v>
      </c>
      <c r="G11" s="247"/>
      <c r="H11" s="56" t="str">
        <f>"："&amp;IF('打ち込み'!AB4=0,"",'打ち込み'!AB4&amp;"名（1年 "&amp;'打ち込み'!V4&amp;"名　2年 "&amp;'打ち込み'!X4&amp;"名　3年 "&amp;'打ち込み'!Z4&amp;"名）")</f>
        <v>：</v>
      </c>
      <c r="I11" s="39"/>
      <c r="J11" s="39"/>
      <c r="K11" s="39"/>
      <c r="L11" s="39"/>
      <c r="M11" s="68"/>
    </row>
    <row r="12" spans="1:13" s="38" customFormat="1" ht="16.5" customHeight="1">
      <c r="A12" s="58" t="s">
        <v>27</v>
      </c>
      <c r="B12" s="59">
        <f>IF('打ち込み'!M10="","",'打ち込み'!M10)</f>
        <v>9</v>
      </c>
      <c r="C12" s="60" t="str">
        <f>IF('打ち込み'!N10="","",'打ち込み'!N10)</f>
        <v>　</v>
      </c>
      <c r="D12" s="61">
        <f>IF('打ち込み'!P10="","",'打ち込み'!P10)</f>
        <v>3</v>
      </c>
      <c r="E12" s="39"/>
      <c r="F12" s="242" t="s">
        <v>157</v>
      </c>
      <c r="G12" s="243"/>
      <c r="H12" s="56" t="str">
        <f>"："&amp;IF('打ち込み'!W1&lt;&gt;"",'打ち込み'!U1&amp;'打ち込み'!V1&amp;'打ち込み'!W1&amp;'打ち込み'!X2,IF('打ち込み'!W2&lt;&gt;"",'打ち込み'!U2&amp;'打ち込み'!V2&amp;'打ち込み'!W2&amp;'打ち込み'!X2,IF('打ち込み'!W3=1,"初出場","")))</f>
        <v>：</v>
      </c>
      <c r="I12" s="39"/>
      <c r="J12" s="39"/>
      <c r="K12" s="39"/>
      <c r="L12" s="39"/>
      <c r="M12" s="68"/>
    </row>
    <row r="13" spans="1:13" s="38" customFormat="1" ht="16.5" customHeight="1" thickBot="1">
      <c r="A13" s="58" t="s">
        <v>28</v>
      </c>
      <c r="B13" s="59">
        <f>IF('打ち込み'!M11="","",'打ち込み'!M11)</f>
        <v>10</v>
      </c>
      <c r="C13" s="60" t="str">
        <f>IF('打ち込み'!N11="","",'打ち込み'!N11)</f>
        <v>　</v>
      </c>
      <c r="D13" s="61">
        <f>IF('打ち込み'!P11="","",'打ち込み'!P11)</f>
      </c>
      <c r="E13" s="39"/>
      <c r="F13" s="244" t="s">
        <v>48</v>
      </c>
      <c r="G13" s="245"/>
      <c r="H13" s="63" t="str">
        <f>"："&amp;IF('打ち込み'!U5="","",'打ち込み'!U5&amp;"勝"&amp;'打ち込み'!W5&amp;"敗"&amp;'打ち込み'!Y5&amp;"分")</f>
        <v>：　勝　敗　分</v>
      </c>
      <c r="I13" s="64"/>
      <c r="J13" s="64"/>
      <c r="K13" s="64"/>
      <c r="L13" s="64"/>
      <c r="M13" s="69"/>
    </row>
    <row r="14" spans="1:12" s="38" customFormat="1" ht="16.5" customHeight="1" thickBot="1">
      <c r="A14" s="58" t="s">
        <v>108</v>
      </c>
      <c r="B14" s="59">
        <f>IF('打ち込み'!M12="","",'打ち込み'!M12)</f>
        <v>11</v>
      </c>
      <c r="C14" s="60" t="str">
        <f>IF('打ち込み'!N12="","",'打ち込み'!N12)</f>
        <v>　</v>
      </c>
      <c r="D14" s="61">
        <f>IF('打ち込み'!P12="","",'打ち込み'!P12)</f>
      </c>
      <c r="E14" s="39"/>
      <c r="F14" s="40" t="s">
        <v>130</v>
      </c>
      <c r="G14" s="41"/>
      <c r="J14" s="37"/>
      <c r="K14" s="37"/>
      <c r="L14" s="37"/>
    </row>
    <row r="15" spans="1:13" s="38" customFormat="1" ht="16.5" customHeight="1" thickBot="1">
      <c r="A15" s="58" t="s">
        <v>131</v>
      </c>
      <c r="B15" s="59">
        <f>IF('打ち込み'!M13="","",'打ち込み'!M13)</f>
        <v>12</v>
      </c>
      <c r="C15" s="60" t="str">
        <f>IF('打ち込み'!N13="","",'打ち込み'!N13)</f>
        <v>　</v>
      </c>
      <c r="D15" s="61" t="str">
        <f>IF('打ち込み'!P13="","",'打ち込み'!P13)</f>
        <v>　</v>
      </c>
      <c r="E15" s="39"/>
      <c r="F15" s="235"/>
      <c r="G15" s="236"/>
      <c r="H15" s="45" t="s">
        <v>52</v>
      </c>
      <c r="I15" s="237" t="s">
        <v>132</v>
      </c>
      <c r="J15" s="238"/>
      <c r="K15" s="238"/>
      <c r="L15" s="239"/>
      <c r="M15" s="70" t="s">
        <v>133</v>
      </c>
    </row>
    <row r="16" spans="1:13" s="38" customFormat="1" ht="16.5" customHeight="1" thickTop="1">
      <c r="A16" s="58" t="s">
        <v>131</v>
      </c>
      <c r="B16" s="59">
        <f>IF('打ち込み'!M14="","",'打ち込み'!M14)</f>
        <v>13</v>
      </c>
      <c r="C16" s="60" t="str">
        <f>IF('打ち込み'!N14="","",'打ち込み'!N14)</f>
        <v>　</v>
      </c>
      <c r="D16" s="61" t="str">
        <f>IF('打ち込み'!P14="","",'打ち込み'!P14)</f>
        <v>　</v>
      </c>
      <c r="E16" s="39"/>
      <c r="F16" s="240" t="str">
        <f>IF('打ち込み'!T8="","",'打ち込み'!T8)</f>
        <v>1回戦</v>
      </c>
      <c r="G16" s="241"/>
      <c r="H16" s="71" t="str">
        <f>IF('打ち込み'!W8="","",'打ち込み'!W8)</f>
        <v> </v>
      </c>
      <c r="I16" s="72" t="str">
        <f>IF('打ち込み'!AB8="","",IF('打ち込み'!AB8="勝","○","×"))</f>
        <v>○</v>
      </c>
      <c r="J16" s="39" t="str">
        <f>IF('打ち込み'!Y8="","",'打ち込み'!Y8)</f>
        <v> </v>
      </c>
      <c r="K16" s="39" t="str">
        <f>IF(H16="","","-")</f>
        <v>-</v>
      </c>
      <c r="L16" s="73" t="str">
        <f>IF('打ち込み'!AA8="","",'打ち込み'!AA8)</f>
        <v> </v>
      </c>
      <c r="M16" s="74" t="str">
        <f>IF('打ち込み'!AC8="","",'打ち込み'!AC8)</f>
        <v>　</v>
      </c>
    </row>
    <row r="17" spans="1:13" s="38" customFormat="1" ht="16.5" customHeight="1">
      <c r="A17" s="58" t="s">
        <v>131</v>
      </c>
      <c r="B17" s="59">
        <f>IF('打ち込み'!M15="","",'打ち込み'!M15)</f>
        <v>14</v>
      </c>
      <c r="C17" s="60" t="str">
        <f>IF('打ち込み'!N15="","",'打ち込み'!N15)</f>
        <v>　</v>
      </c>
      <c r="D17" s="61" t="str">
        <f>IF('打ち込み'!P15="","",'打ち込み'!P15)</f>
        <v>　</v>
      </c>
      <c r="E17" s="39"/>
      <c r="F17" s="231" t="str">
        <f>IF('打ち込み'!T9="","",'打ち込み'!T9)</f>
        <v>2回戦</v>
      </c>
      <c r="G17" s="232"/>
      <c r="H17" s="71" t="str">
        <f>IF('打ち込み'!W9="","",'打ち込み'!W9)</f>
        <v>　</v>
      </c>
      <c r="I17" s="72" t="str">
        <f>IF('打ち込み'!AB9="","",IF('打ち込み'!AB9="勝","○","×"))</f>
        <v>○</v>
      </c>
      <c r="J17" s="39" t="str">
        <f>IF('打ち込み'!Y9="","",'打ち込み'!Y9)</f>
        <v>　</v>
      </c>
      <c r="K17" s="39" t="str">
        <f aca="true" t="shared" si="0" ref="K17:K23">IF(H17="","","-")</f>
        <v>-</v>
      </c>
      <c r="L17" s="73" t="str">
        <f>IF('打ち込み'!AA9="","",'打ち込み'!AA9)</f>
        <v>　</v>
      </c>
      <c r="M17" s="74" t="str">
        <f>IF('打ち込み'!AC9="","",'打ち込み'!AC9)</f>
        <v>　</v>
      </c>
    </row>
    <row r="18" spans="1:13" s="38" customFormat="1" ht="16.5" customHeight="1">
      <c r="A18" s="58" t="s">
        <v>131</v>
      </c>
      <c r="B18" s="59">
        <f>IF('打ち込み'!M16="","",'打ち込み'!M16)</f>
        <v>15</v>
      </c>
      <c r="C18" s="60" t="str">
        <f>IF('打ち込み'!N16="","",'打ち込み'!N16)</f>
        <v>　</v>
      </c>
      <c r="D18" s="61" t="str">
        <f>IF('打ち込み'!P16="","",'打ち込み'!P16)</f>
        <v>　</v>
      </c>
      <c r="E18" s="39"/>
      <c r="F18" s="231" t="str">
        <f>IF('打ち込み'!T10="","",'打ち込み'!T10)</f>
        <v>3回戦</v>
      </c>
      <c r="G18" s="232"/>
      <c r="H18" s="71" t="str">
        <f>IF('打ち込み'!W10="","",'打ち込み'!W10)</f>
        <v>　</v>
      </c>
      <c r="I18" s="72" t="str">
        <f>IF('打ち込み'!AB10="","",IF('打ち込み'!AB10="勝","○","×"))</f>
        <v>○</v>
      </c>
      <c r="J18" s="39" t="str">
        <f>IF('打ち込み'!Y10="","",'打ち込み'!Y10)</f>
        <v>　</v>
      </c>
      <c r="K18" s="39" t="str">
        <f t="shared" si="0"/>
        <v>-</v>
      </c>
      <c r="L18" s="73" t="str">
        <f>IF('打ち込み'!AA10="","",'打ち込み'!AA10)</f>
        <v>　</v>
      </c>
      <c r="M18" s="74" t="str">
        <f>IF('打ち込み'!AC10="","",'打ち込み'!AC10)</f>
        <v>　</v>
      </c>
    </row>
    <row r="19" spans="1:13" s="38" customFormat="1" ht="16.5" customHeight="1">
      <c r="A19" s="58" t="s">
        <v>131</v>
      </c>
      <c r="B19" s="59">
        <f>IF('打ち込み'!M17="","",'打ち込み'!M17)</f>
        <v>16</v>
      </c>
      <c r="C19" s="60" t="str">
        <f>IF('打ち込み'!N17="","",'打ち込み'!N17)</f>
        <v>　</v>
      </c>
      <c r="D19" s="61" t="str">
        <f>IF('打ち込み'!P17="","",'打ち込み'!P17)</f>
        <v>　</v>
      </c>
      <c r="E19" s="39"/>
      <c r="F19" s="231" t="str">
        <f>IF('打ち込み'!T11="","",'打ち込み'!T11)</f>
        <v>4回戦</v>
      </c>
      <c r="G19" s="232"/>
      <c r="H19" s="71" t="str">
        <f>IF('打ち込み'!W11="","",'打ち込み'!W11)</f>
        <v>　</v>
      </c>
      <c r="I19" s="72" t="str">
        <f>IF('打ち込み'!AB11="","",IF('打ち込み'!AB11="勝","○","×"))</f>
        <v>○</v>
      </c>
      <c r="J19" s="39" t="str">
        <f>IF('打ち込み'!Y11="","",'打ち込み'!Y11)</f>
        <v>　</v>
      </c>
      <c r="K19" s="39" t="str">
        <f t="shared" si="0"/>
        <v>-</v>
      </c>
      <c r="L19" s="73" t="str">
        <f>IF('打ち込み'!AA11="","",'打ち込み'!AA11)</f>
        <v>　</v>
      </c>
      <c r="M19" s="74" t="str">
        <f>IF('打ち込み'!AC11="","",'打ち込み'!AC11)</f>
        <v>　</v>
      </c>
    </row>
    <row r="20" spans="1:13" s="38" customFormat="1" ht="16.5" customHeight="1">
      <c r="A20" s="58" t="s">
        <v>131</v>
      </c>
      <c r="B20" s="59">
        <f>IF('打ち込み'!M18="","",'打ち込み'!M18)</f>
        <v>17</v>
      </c>
      <c r="C20" s="60" t="str">
        <f>IF('打ち込み'!N18="","",'打ち込み'!N18)</f>
        <v>　</v>
      </c>
      <c r="D20" s="61" t="str">
        <f>IF('打ち込み'!P18="","",'打ち込み'!P18)</f>
        <v>　</v>
      </c>
      <c r="E20" s="39"/>
      <c r="F20" s="231" t="str">
        <f>IF('打ち込み'!T12="","",'打ち込み'!T12)</f>
        <v>準決勝戦</v>
      </c>
      <c r="G20" s="232"/>
      <c r="H20" s="71" t="str">
        <f>IF('打ち込み'!W12="","",'打ち込み'!W12)</f>
        <v>　</v>
      </c>
      <c r="I20" s="72" t="str">
        <f>IF('打ち込み'!AB12="","",IF('打ち込み'!AB12="勝","○","×"))</f>
        <v>○</v>
      </c>
      <c r="J20" s="39" t="str">
        <f>IF('打ち込み'!Y12="","",'打ち込み'!Y12)</f>
        <v>　</v>
      </c>
      <c r="K20" s="39" t="str">
        <f t="shared" si="0"/>
        <v>-</v>
      </c>
      <c r="L20" s="73" t="str">
        <f>IF('打ち込み'!AA12="","",'打ち込み'!AA12)</f>
        <v>　</v>
      </c>
      <c r="M20" s="74">
        <f>IF('打ち込み'!AC12="","",'打ち込み'!AC12)</f>
      </c>
    </row>
    <row r="21" spans="1:13" s="38" customFormat="1" ht="16.5" customHeight="1">
      <c r="A21" s="58" t="s">
        <v>131</v>
      </c>
      <c r="B21" s="59">
        <f>IF('打ち込み'!M19="","",'打ち込み'!M19)</f>
        <v>18</v>
      </c>
      <c r="C21" s="60" t="str">
        <f>IF('打ち込み'!N19="","",'打ち込み'!N19)</f>
        <v>　</v>
      </c>
      <c r="D21" s="61" t="str">
        <f>IF('打ち込み'!P19="","",'打ち込み'!P19)</f>
        <v>　</v>
      </c>
      <c r="E21" s="39"/>
      <c r="F21" s="231" t="str">
        <f>IF('打ち込み'!T13="","",'打ち込み'!T13)</f>
        <v>決勝戦</v>
      </c>
      <c r="G21" s="232"/>
      <c r="H21" s="71" t="str">
        <f>IF('打ち込み'!W13="","",'打ち込み'!W13)</f>
        <v>　</v>
      </c>
      <c r="I21" s="72" t="str">
        <f>IF('打ち込み'!AB13="","",IF('打ち込み'!AB13="勝","○","×"))</f>
        <v>○</v>
      </c>
      <c r="J21" s="39" t="str">
        <f>IF('打ち込み'!Y13="","",'打ち込み'!Y13)</f>
        <v>　</v>
      </c>
      <c r="K21" s="39" t="str">
        <f t="shared" si="0"/>
        <v>-</v>
      </c>
      <c r="L21" s="73">
        <f>IF('打ち込み'!AA13="","",'打ち込み'!AA13)</f>
      </c>
      <c r="M21" s="74">
        <f>IF('打ち込み'!AC13="","",'打ち込み'!AC13)</f>
      </c>
    </row>
    <row r="22" spans="1:13" s="38" customFormat="1" ht="16.5" customHeight="1">
      <c r="A22" s="58" t="s">
        <v>131</v>
      </c>
      <c r="B22" s="59">
        <f>IF('打ち込み'!M20="","",'打ち込み'!M20)</f>
        <v>19</v>
      </c>
      <c r="C22" s="60" t="str">
        <f>IF('打ち込み'!N20="","",'打ち込み'!N20)</f>
        <v>　</v>
      </c>
      <c r="D22" s="61" t="str">
        <f>IF('打ち込み'!P20="","",'打ち込み'!P20)</f>
        <v>　</v>
      </c>
      <c r="E22" s="39"/>
      <c r="F22" s="231" t="str">
        <f>IF('打ち込み'!T14="","",'打ち込み'!T14)</f>
        <v>代表決定戦</v>
      </c>
      <c r="G22" s="232"/>
      <c r="H22" s="71">
        <f>IF('打ち込み'!W14="","",'打ち込み'!W14)</f>
      </c>
      <c r="I22" s="72" t="str">
        <f>IF('打ち込み'!AB14="","",IF('打ち込み'!AB14="勝","○","×"))</f>
        <v>○</v>
      </c>
      <c r="J22" s="39">
        <f>IF('打ち込み'!Y14="","",'打ち込み'!Y14)</f>
      </c>
      <c r="K22" s="39">
        <f t="shared" si="0"/>
      </c>
      <c r="L22" s="73">
        <f>IF('打ち込み'!AA14="","",'打ち込み'!AA14)</f>
      </c>
      <c r="M22" s="74">
        <f>IF('打ち込み'!AC14="","",'打ち込み'!AC14)</f>
      </c>
    </row>
    <row r="23" spans="1:13" s="38" customFormat="1" ht="16.5" customHeight="1" thickBot="1">
      <c r="A23" s="75" t="s">
        <v>131</v>
      </c>
      <c r="B23" s="76">
        <f>IF('打ち込み'!M21="","",'打ち込み'!M21)</f>
        <v>20</v>
      </c>
      <c r="C23" s="77" t="str">
        <f>IF('打ち込み'!N21="","",'打ち込み'!N21)</f>
        <v>　</v>
      </c>
      <c r="D23" s="78" t="str">
        <f>IF('打ち込み'!P21="","",'打ち込み'!P21)</f>
        <v>　</v>
      </c>
      <c r="E23" s="39"/>
      <c r="F23" s="233">
        <f>IF('打ち込み'!T15="","",'打ち込み'!T15)</f>
      </c>
      <c r="G23" s="234"/>
      <c r="H23" s="80">
        <f>IF('打ち込み'!W15="","",'打ち込み'!W15)</f>
      </c>
      <c r="I23" s="81">
        <f>IF('打ち込み'!AB15="","",IF('打ち込み'!AB15="勝","○","×"))</f>
      </c>
      <c r="J23" s="64">
        <f>IF('打ち込み'!Y15="","",'打ち込み'!Y15)</f>
      </c>
      <c r="K23" s="64">
        <f t="shared" si="0"/>
      </c>
      <c r="L23" s="79">
        <f>IF('打ち込み'!AA15="","",'打ち込み'!AA15)</f>
      </c>
      <c r="M23" s="82">
        <f>IF('打ち込み'!AC15="","",'打ち込み'!AC15)</f>
      </c>
    </row>
    <row r="24" spans="3:13" ht="12.75">
      <c r="C24" s="38"/>
      <c r="H24" s="38"/>
      <c r="I24" s="38"/>
      <c r="M24" s="38"/>
    </row>
  </sheetData>
  <sheetProtection/>
  <mergeCells count="16">
    <mergeCell ref="F12:G12"/>
    <mergeCell ref="F13:G13"/>
    <mergeCell ref="I5:J5"/>
    <mergeCell ref="I8:J8"/>
    <mergeCell ref="I9:J9"/>
    <mergeCell ref="F11:G11"/>
    <mergeCell ref="F20:G20"/>
    <mergeCell ref="F21:G21"/>
    <mergeCell ref="F22:G22"/>
    <mergeCell ref="F23:G23"/>
    <mergeCell ref="F15:G15"/>
    <mergeCell ref="I15:L15"/>
    <mergeCell ref="F16:G16"/>
    <mergeCell ref="F17:G17"/>
    <mergeCell ref="F18:G18"/>
    <mergeCell ref="F19:G1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野口幸伸</dc:creator>
  <cp:keywords/>
  <dc:description/>
  <cp:lastModifiedBy>根岸貴裕</cp:lastModifiedBy>
  <cp:lastPrinted>2018-02-01T02:02:56Z</cp:lastPrinted>
  <dcterms:created xsi:type="dcterms:W3CDTF">2006-05-22T02:33:22Z</dcterms:created>
  <dcterms:modified xsi:type="dcterms:W3CDTF">2018-06-06T10:04:10Z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